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410" windowHeight="9510" activeTab="3"/>
  </bookViews>
  <sheets>
    <sheet name="月例会" sheetId="1" r:id="rId1"/>
    <sheet name="対抗戦" sheetId="2" r:id="rId2"/>
    <sheet name="公式戦" sheetId="3" r:id="rId3"/>
    <sheet name="ランキング" sheetId="4" r:id="rId4"/>
  </sheets>
  <calcPr calcId="124519"/>
</workbook>
</file>

<file path=xl/calcChain.xml><?xml version="1.0" encoding="utf-8"?>
<calcChain xmlns="http://schemas.openxmlformats.org/spreadsheetml/2006/main">
  <c r="AE34" i="1"/>
  <c r="AB34"/>
  <c r="AE41"/>
  <c r="AB41"/>
  <c r="AE25"/>
  <c r="AB25"/>
  <c r="N22" i="4"/>
  <c r="N21"/>
  <c r="N19"/>
  <c r="W20" i="2"/>
  <c r="W21"/>
  <c r="T39" i="3"/>
  <c r="O19" i="4" s="1"/>
  <c r="T40" i="3"/>
  <c r="O21" i="4" s="1"/>
  <c r="AM20" i="2"/>
  <c r="AN20"/>
  <c r="L19" i="4" s="1"/>
  <c r="AM21" i="2"/>
  <c r="K21" i="4" s="1"/>
  <c r="AN21" i="2"/>
  <c r="L21" i="4" s="1"/>
  <c r="AF41" i="2"/>
  <c r="AF42"/>
  <c r="W41"/>
  <c r="W42"/>
  <c r="AF20"/>
  <c r="AF21"/>
  <c r="N41"/>
  <c r="N42"/>
  <c r="E41"/>
  <c r="E42"/>
  <c r="N20"/>
  <c r="N21"/>
  <c r="E20"/>
  <c r="AM41" s="1"/>
  <c r="J19" i="4" s="1"/>
  <c r="E21" i="2"/>
  <c r="AM42" s="1"/>
  <c r="J21" i="4" s="1"/>
  <c r="AQ41" i="1"/>
  <c r="AQ42"/>
  <c r="AN41"/>
  <c r="AN42"/>
  <c r="AE42"/>
  <c r="AB42"/>
  <c r="S41"/>
  <c r="S42"/>
  <c r="P41"/>
  <c r="P42"/>
  <c r="G41"/>
  <c r="G42"/>
  <c r="D41"/>
  <c r="D42"/>
  <c r="AY20"/>
  <c r="AZ20"/>
  <c r="H19" i="4" s="1"/>
  <c r="AY21" i="1"/>
  <c r="G21" i="4" s="1"/>
  <c r="AZ21" i="1"/>
  <c r="H21" i="4" s="1"/>
  <c r="AQ20" i="1"/>
  <c r="AQ21"/>
  <c r="AN20"/>
  <c r="AN21"/>
  <c r="AE20"/>
  <c r="AE21"/>
  <c r="AB20"/>
  <c r="AB21"/>
  <c r="AB19"/>
  <c r="S20"/>
  <c r="S21"/>
  <c r="S19"/>
  <c r="P20"/>
  <c r="P21"/>
  <c r="P19"/>
  <c r="G20"/>
  <c r="G21"/>
  <c r="D20"/>
  <c r="D21"/>
  <c r="BB42" s="1"/>
  <c r="F21" i="4" s="1"/>
  <c r="N17"/>
  <c r="N9"/>
  <c r="W4" i="2"/>
  <c r="W5"/>
  <c r="W6"/>
  <c r="W7"/>
  <c r="W8"/>
  <c r="W9"/>
  <c r="W10"/>
  <c r="W11"/>
  <c r="W12"/>
  <c r="W13"/>
  <c r="W14"/>
  <c r="W15"/>
  <c r="W16"/>
  <c r="W17"/>
  <c r="W18"/>
  <c r="W19"/>
  <c r="E14"/>
  <c r="N20" i="4"/>
  <c r="N16"/>
  <c r="N8"/>
  <c r="N18"/>
  <c r="N14"/>
  <c r="N10"/>
  <c r="N13"/>
  <c r="N15"/>
  <c r="N11"/>
  <c r="N12"/>
  <c r="N5"/>
  <c r="N7"/>
  <c r="N6"/>
  <c r="AF40" i="2"/>
  <c r="AF39"/>
  <c r="AF38"/>
  <c r="AF37"/>
  <c r="AF36"/>
  <c r="AF35"/>
  <c r="AF34"/>
  <c r="AF33"/>
  <c r="AF32"/>
  <c r="AF31"/>
  <c r="AF30"/>
  <c r="AF29"/>
  <c r="AF28"/>
  <c r="AF27"/>
  <c r="AF26"/>
  <c r="AF25"/>
  <c r="W40"/>
  <c r="W39"/>
  <c r="W38"/>
  <c r="W37"/>
  <c r="W36"/>
  <c r="W35"/>
  <c r="W34"/>
  <c r="W33"/>
  <c r="W32"/>
  <c r="W31"/>
  <c r="W30"/>
  <c r="W29"/>
  <c r="W28"/>
  <c r="W27"/>
  <c r="W26"/>
  <c r="W25"/>
  <c r="N40"/>
  <c r="N39"/>
  <c r="N38"/>
  <c r="N37"/>
  <c r="N36"/>
  <c r="N35"/>
  <c r="N34"/>
  <c r="N33"/>
  <c r="N32"/>
  <c r="N31"/>
  <c r="N30"/>
  <c r="N29"/>
  <c r="N28"/>
  <c r="N27"/>
  <c r="N26"/>
  <c r="N25"/>
  <c r="E40"/>
  <c r="E39"/>
  <c r="E38"/>
  <c r="E37"/>
  <c r="E36"/>
  <c r="E35"/>
  <c r="E34"/>
  <c r="E33"/>
  <c r="E32"/>
  <c r="E31"/>
  <c r="E30"/>
  <c r="E29"/>
  <c r="E28"/>
  <c r="E27"/>
  <c r="E26"/>
  <c r="E25"/>
  <c r="AF19"/>
  <c r="AF18"/>
  <c r="AF17"/>
  <c r="AF16"/>
  <c r="AF15"/>
  <c r="AF14"/>
  <c r="AF13"/>
  <c r="AF12"/>
  <c r="AF11"/>
  <c r="AF10"/>
  <c r="AF9"/>
  <c r="AF8"/>
  <c r="AF7"/>
  <c r="AF6"/>
  <c r="AF5"/>
  <c r="AF4"/>
  <c r="N19"/>
  <c r="N18"/>
  <c r="N17"/>
  <c r="N16"/>
  <c r="N15"/>
  <c r="N14"/>
  <c r="N13"/>
  <c r="N12"/>
  <c r="N11"/>
  <c r="N10"/>
  <c r="N9"/>
  <c r="N8"/>
  <c r="N7"/>
  <c r="N6"/>
  <c r="N5"/>
  <c r="N4"/>
  <c r="E5"/>
  <c r="E6"/>
  <c r="AM27" s="1"/>
  <c r="J5" i="4" s="1"/>
  <c r="E7" i="2"/>
  <c r="E8"/>
  <c r="AM29" s="1"/>
  <c r="J8" i="4" s="1"/>
  <c r="E9" i="2"/>
  <c r="E10"/>
  <c r="AM31" s="1"/>
  <c r="J13" i="4" s="1"/>
  <c r="E11" i="2"/>
  <c r="E12"/>
  <c r="AM33" s="1"/>
  <c r="J16" i="4" s="1"/>
  <c r="E13" i="2"/>
  <c r="E15"/>
  <c r="AM36" s="1"/>
  <c r="J18" i="4" s="1"/>
  <c r="E16" i="2"/>
  <c r="E17"/>
  <c r="E18"/>
  <c r="E19"/>
  <c r="AM40" s="1"/>
  <c r="J17" i="4" s="1"/>
  <c r="E4" i="2"/>
  <c r="AQ40" i="1"/>
  <c r="AN40"/>
  <c r="AQ39"/>
  <c r="AN39"/>
  <c r="AQ38"/>
  <c r="AN38"/>
  <c r="AQ37"/>
  <c r="AN37"/>
  <c r="AQ36"/>
  <c r="AN36"/>
  <c r="AQ35"/>
  <c r="AN35"/>
  <c r="AQ34"/>
  <c r="AN34"/>
  <c r="AQ33"/>
  <c r="AN33"/>
  <c r="AQ32"/>
  <c r="AN32"/>
  <c r="AQ31"/>
  <c r="AN31"/>
  <c r="AQ30"/>
  <c r="AN30"/>
  <c r="AQ29"/>
  <c r="AN29"/>
  <c r="AQ28"/>
  <c r="AN28"/>
  <c r="AQ27"/>
  <c r="AN27"/>
  <c r="AQ26"/>
  <c r="AN26"/>
  <c r="AQ25"/>
  <c r="AN25"/>
  <c r="AQ19"/>
  <c r="AN19"/>
  <c r="AQ18"/>
  <c r="AN18"/>
  <c r="AQ17"/>
  <c r="AN17"/>
  <c r="AQ16"/>
  <c r="AN16"/>
  <c r="AQ15"/>
  <c r="AN15"/>
  <c r="AQ14"/>
  <c r="AN14"/>
  <c r="AQ13"/>
  <c r="AN13"/>
  <c r="AQ12"/>
  <c r="AN12"/>
  <c r="AQ11"/>
  <c r="AN11"/>
  <c r="AQ10"/>
  <c r="AN10"/>
  <c r="AQ9"/>
  <c r="AN9"/>
  <c r="AQ8"/>
  <c r="AN8"/>
  <c r="AQ7"/>
  <c r="AN7"/>
  <c r="AQ6"/>
  <c r="AN6"/>
  <c r="AQ5"/>
  <c r="AN5"/>
  <c r="AQ4"/>
  <c r="AN4"/>
  <c r="AE40"/>
  <c r="AB40"/>
  <c r="AE39"/>
  <c r="AB39"/>
  <c r="AE38"/>
  <c r="AB38"/>
  <c r="AE37"/>
  <c r="AB37"/>
  <c r="AE36"/>
  <c r="AB36"/>
  <c r="AE35"/>
  <c r="AB35"/>
  <c r="AE33"/>
  <c r="AB33"/>
  <c r="AE32"/>
  <c r="AB32"/>
  <c r="AE31"/>
  <c r="AB31"/>
  <c r="AE30"/>
  <c r="AB30"/>
  <c r="AE29"/>
  <c r="AB29"/>
  <c r="AE28"/>
  <c r="AB28"/>
  <c r="AE27"/>
  <c r="AB27"/>
  <c r="AE26"/>
  <c r="AB26"/>
  <c r="AE19"/>
  <c r="AE18"/>
  <c r="AB18"/>
  <c r="AE17"/>
  <c r="AB17"/>
  <c r="AE16"/>
  <c r="AB16"/>
  <c r="AE15"/>
  <c r="AB15"/>
  <c r="AE14"/>
  <c r="AB14"/>
  <c r="AE13"/>
  <c r="AB13"/>
  <c r="AE12"/>
  <c r="AB12"/>
  <c r="AE11"/>
  <c r="AB11"/>
  <c r="AE10"/>
  <c r="AB10"/>
  <c r="AE9"/>
  <c r="AB9"/>
  <c r="AE8"/>
  <c r="AB8"/>
  <c r="AE7"/>
  <c r="AB7"/>
  <c r="AE6"/>
  <c r="AB6"/>
  <c r="AE5"/>
  <c r="AB5"/>
  <c r="AE4"/>
  <c r="AB4"/>
  <c r="S40"/>
  <c r="P40"/>
  <c r="S39"/>
  <c r="P39"/>
  <c r="S38"/>
  <c r="P38"/>
  <c r="S37"/>
  <c r="P37"/>
  <c r="S36"/>
  <c r="P36"/>
  <c r="S35"/>
  <c r="P35"/>
  <c r="S34"/>
  <c r="P34"/>
  <c r="S33"/>
  <c r="P33"/>
  <c r="S32"/>
  <c r="P32"/>
  <c r="S31"/>
  <c r="P31"/>
  <c r="S30"/>
  <c r="P30"/>
  <c r="S29"/>
  <c r="P29"/>
  <c r="S28"/>
  <c r="P28"/>
  <c r="S27"/>
  <c r="P27"/>
  <c r="S26"/>
  <c r="P26"/>
  <c r="S25"/>
  <c r="P25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S6"/>
  <c r="S7"/>
  <c r="S8"/>
  <c r="S9"/>
  <c r="S10"/>
  <c r="S11"/>
  <c r="S12"/>
  <c r="S13"/>
  <c r="S14"/>
  <c r="S15"/>
  <c r="S16"/>
  <c r="S17"/>
  <c r="S18"/>
  <c r="P18"/>
  <c r="P17"/>
  <c r="P16"/>
  <c r="P15"/>
  <c r="P14"/>
  <c r="P13"/>
  <c r="P12"/>
  <c r="P11"/>
  <c r="P10"/>
  <c r="P9"/>
  <c r="P8"/>
  <c r="P7"/>
  <c r="P6"/>
  <c r="S5"/>
  <c r="P5"/>
  <c r="S4"/>
  <c r="P4"/>
  <c r="G4"/>
  <c r="G5"/>
  <c r="G6"/>
  <c r="G7"/>
  <c r="G8"/>
  <c r="G9"/>
  <c r="G10"/>
  <c r="G11"/>
  <c r="G12"/>
  <c r="G13"/>
  <c r="G14"/>
  <c r="G15"/>
  <c r="G16"/>
  <c r="G17"/>
  <c r="G18"/>
  <c r="G19"/>
  <c r="D4"/>
  <c r="D5"/>
  <c r="D6"/>
  <c r="D7"/>
  <c r="D8"/>
  <c r="D9"/>
  <c r="D10"/>
  <c r="D11"/>
  <c r="D12"/>
  <c r="D13"/>
  <c r="D14"/>
  <c r="D15"/>
  <c r="D16"/>
  <c r="D17"/>
  <c r="D18"/>
  <c r="D19"/>
  <c r="BB40" s="1"/>
  <c r="F17" i="4" s="1"/>
  <c r="AM5" i="2"/>
  <c r="K7" i="4" s="1"/>
  <c r="AN5" i="2"/>
  <c r="L7" i="4" s="1"/>
  <c r="T24" i="3"/>
  <c r="O7" i="4" s="1"/>
  <c r="AM6" i="2"/>
  <c r="K5" i="4" s="1"/>
  <c r="AN6" i="2"/>
  <c r="L5" i="4" s="1"/>
  <c r="AM7" i="2"/>
  <c r="K11" i="4" s="1"/>
  <c r="AN7" i="2"/>
  <c r="L11" i="4" s="1"/>
  <c r="AM8" i="2"/>
  <c r="AN8"/>
  <c r="L8" i="4" s="1"/>
  <c r="AM9" i="2"/>
  <c r="K15" i="4" s="1"/>
  <c r="AN9" i="2"/>
  <c r="L15" i="4" s="1"/>
  <c r="AM10" i="2"/>
  <c r="K13" i="4" s="1"/>
  <c r="AN10" i="2"/>
  <c r="L13" i="4" s="1"/>
  <c r="AM11" i="2"/>
  <c r="K10" i="4" s="1"/>
  <c r="AN11" i="2"/>
  <c r="L10" i="4" s="1"/>
  <c r="AM12" i="2"/>
  <c r="K16" i="4" s="1"/>
  <c r="AN12" i="2"/>
  <c r="L16" i="4" s="1"/>
  <c r="AM13" i="2"/>
  <c r="K20" i="4" s="1"/>
  <c r="AN13" i="2"/>
  <c r="L20" i="4" s="1"/>
  <c r="AM14" i="2"/>
  <c r="K14" i="4" s="1"/>
  <c r="AN14" i="2"/>
  <c r="L14" i="4" s="1"/>
  <c r="AM15" i="2"/>
  <c r="K18" i="4" s="1"/>
  <c r="AN15" i="2"/>
  <c r="L18" i="4" s="1"/>
  <c r="AM16" i="2"/>
  <c r="AO16" s="1"/>
  <c r="M22" i="4" s="1"/>
  <c r="AN16" i="2"/>
  <c r="L22" i="4" s="1"/>
  <c r="AM17" i="2"/>
  <c r="K9" i="4" s="1"/>
  <c r="AN17" i="2"/>
  <c r="L9" i="4" s="1"/>
  <c r="AM18" i="2"/>
  <c r="K12" i="4" s="1"/>
  <c r="AN18" i="2"/>
  <c r="L12" i="4" s="1"/>
  <c r="T37" i="3"/>
  <c r="O12" i="4" s="1"/>
  <c r="AY5" i="1"/>
  <c r="G7" i="4" s="1"/>
  <c r="AZ5" i="1"/>
  <c r="H7" i="4" s="1"/>
  <c r="AY6" i="1"/>
  <c r="G5" i="4" s="1"/>
  <c r="AZ6" i="1"/>
  <c r="H5" i="4" s="1"/>
  <c r="AY7" i="1"/>
  <c r="G11" i="4" s="1"/>
  <c r="AZ7" i="1"/>
  <c r="H11" i="4" s="1"/>
  <c r="AY8" i="1"/>
  <c r="G8" i="4" s="1"/>
  <c r="AZ8" i="1"/>
  <c r="H8" i="4" s="1"/>
  <c r="AY9" i="1"/>
  <c r="G15" i="4" s="1"/>
  <c r="AZ9" i="1"/>
  <c r="H15" i="4" s="1"/>
  <c r="AY10" i="1"/>
  <c r="G13" i="4" s="1"/>
  <c r="AZ10" i="1"/>
  <c r="H13" i="4" s="1"/>
  <c r="AY11" i="1"/>
  <c r="G10" i="4" s="1"/>
  <c r="AZ11" i="1"/>
  <c r="AY12"/>
  <c r="G16" i="4" s="1"/>
  <c r="AZ12" i="1"/>
  <c r="H16" i="4" s="1"/>
  <c r="AY13" i="1"/>
  <c r="G20" i="4" s="1"/>
  <c r="AZ13" i="1"/>
  <c r="H20" i="4" s="1"/>
  <c r="AY14" i="1"/>
  <c r="G14" i="4" s="1"/>
  <c r="AZ14" i="1"/>
  <c r="H14" i="4" s="1"/>
  <c r="AY15" i="1"/>
  <c r="G18" i="4" s="1"/>
  <c r="AZ15" i="1"/>
  <c r="H18" i="4" s="1"/>
  <c r="AY16" i="1"/>
  <c r="G22" i="4" s="1"/>
  <c r="AZ16" i="1"/>
  <c r="H22" i="4" s="1"/>
  <c r="AY17" i="1"/>
  <c r="G9" i="4" s="1"/>
  <c r="AZ17" i="1"/>
  <c r="H9" i="4" s="1"/>
  <c r="AY18" i="1"/>
  <c r="G12" i="4" s="1"/>
  <c r="AZ18" i="1"/>
  <c r="H12" i="4" s="1"/>
  <c r="T23" i="3"/>
  <c r="O6" i="4" s="1"/>
  <c r="AY4" i="1"/>
  <c r="G6" i="4" s="1"/>
  <c r="AZ4" i="1"/>
  <c r="AM4" i="2"/>
  <c r="K6" i="4" s="1"/>
  <c r="AN4" i="2"/>
  <c r="AM19"/>
  <c r="K17" i="4" s="1"/>
  <c r="AN19" i="2"/>
  <c r="L17" i="4" s="1"/>
  <c r="T38" i="3"/>
  <c r="O17" i="4" s="1"/>
  <c r="AY19" i="1"/>
  <c r="AZ19"/>
  <c r="H17" i="4" s="1"/>
  <c r="T25" i="3"/>
  <c r="O5" i="4" s="1"/>
  <c r="T26" i="3"/>
  <c r="O11" i="4" s="1"/>
  <c r="T27" i="3"/>
  <c r="O8" i="4" s="1"/>
  <c r="T28" i="3"/>
  <c r="O15" i="4" s="1"/>
  <c r="T29" i="3"/>
  <c r="O13" i="4" s="1"/>
  <c r="T30" i="3"/>
  <c r="O10" i="4" s="1"/>
  <c r="T31" i="3"/>
  <c r="O16" i="4" s="1"/>
  <c r="T32" i="3"/>
  <c r="O20" i="4" s="1"/>
  <c r="T33" i="3"/>
  <c r="O14" i="4" s="1"/>
  <c r="T34" i="3"/>
  <c r="O18" i="4" s="1"/>
  <c r="T35" i="3"/>
  <c r="O22" i="4" s="1"/>
  <c r="T36" i="3"/>
  <c r="O9" i="4" s="1"/>
  <c r="BA20" i="1" l="1"/>
  <c r="I19" i="4" s="1"/>
  <c r="AO20" i="2"/>
  <c r="M19" i="4" s="1"/>
  <c r="AO8" i="2"/>
  <c r="M8" i="4" s="1"/>
  <c r="BA19" i="1"/>
  <c r="BB41"/>
  <c r="F19" i="4" s="1"/>
  <c r="E19" s="1"/>
  <c r="BA5" i="1"/>
  <c r="I7" i="4" s="1"/>
  <c r="BA18" i="1"/>
  <c r="BA16"/>
  <c r="BA14"/>
  <c r="BA12"/>
  <c r="BA10"/>
  <c r="I13" i="4" s="1"/>
  <c r="BA8" i="1"/>
  <c r="I8" i="4" s="1"/>
  <c r="BA6" i="1"/>
  <c r="I5" i="4" s="1"/>
  <c r="AO21" i="2"/>
  <c r="M21" i="4" s="1"/>
  <c r="AO19" i="2"/>
  <c r="M17" i="4" s="1"/>
  <c r="AO17" i="2"/>
  <c r="M9" i="4" s="1"/>
  <c r="AO15" i="2"/>
  <c r="AO13"/>
  <c r="AO11"/>
  <c r="M10" i="4" s="1"/>
  <c r="AO9" i="2"/>
  <c r="AO7"/>
  <c r="AO5"/>
  <c r="M7" i="4" s="1"/>
  <c r="K22"/>
  <c r="BA4" i="1"/>
  <c r="I6" i="4" s="1"/>
  <c r="BA21" i="1"/>
  <c r="BA17"/>
  <c r="I9" i="4" s="1"/>
  <c r="BA15" i="1"/>
  <c r="BA13"/>
  <c r="I20" i="4" s="1"/>
  <c r="BA11" i="1"/>
  <c r="I10" i="4" s="1"/>
  <c r="BA9" i="1"/>
  <c r="BA7"/>
  <c r="I11" i="4" s="1"/>
  <c r="AO4" i="2"/>
  <c r="M6" i="4" s="1"/>
  <c r="AO18" i="2"/>
  <c r="AO14"/>
  <c r="AO12"/>
  <c r="AO10"/>
  <c r="AO6"/>
  <c r="M5" i="4" s="1"/>
  <c r="I22"/>
  <c r="I21"/>
  <c r="G19"/>
  <c r="E21"/>
  <c r="AM38" i="2"/>
  <c r="J9" i="4" s="1"/>
  <c r="K19"/>
  <c r="BB37" i="1"/>
  <c r="F22" i="4" s="1"/>
  <c r="I17"/>
  <c r="G17"/>
  <c r="E17"/>
  <c r="BB34" i="1"/>
  <c r="F20" i="4" s="1"/>
  <c r="BB25" i="1"/>
  <c r="F6" i="4" s="1"/>
  <c r="BB29" i="1"/>
  <c r="F8" i="4" s="1"/>
  <c r="E8" s="1"/>
  <c r="I18"/>
  <c r="I16"/>
  <c r="AM39" i="2"/>
  <c r="J12" i="4" s="1"/>
  <c r="AM34" i="2"/>
  <c r="J20" i="4" s="1"/>
  <c r="AM30" i="2"/>
  <c r="J15" i="4" s="1"/>
  <c r="AM37" i="2"/>
  <c r="J22" i="4" s="1"/>
  <c r="AM32" i="2"/>
  <c r="J10" i="4" s="1"/>
  <c r="AM28" i="2"/>
  <c r="J11" i="4" s="1"/>
  <c r="M20"/>
  <c r="M16"/>
  <c r="M15"/>
  <c r="M12"/>
  <c r="M18"/>
  <c r="M11"/>
  <c r="AM35" i="2"/>
  <c r="J14" i="4" s="1"/>
  <c r="M14"/>
  <c r="M13"/>
  <c r="K8"/>
  <c r="AM26" i="2"/>
  <c r="J7" i="4" s="1"/>
  <c r="AM25" i="2"/>
  <c r="J6" i="4" s="1"/>
  <c r="BB28" i="1"/>
  <c r="F11" i="4" s="1"/>
  <c r="L6"/>
  <c r="I12"/>
  <c r="H10"/>
  <c r="I15"/>
  <c r="BB30" i="1"/>
  <c r="F15" i="4" s="1"/>
  <c r="BB32" i="1"/>
  <c r="F10" i="4" s="1"/>
  <c r="I14"/>
  <c r="BB36" i="1"/>
  <c r="F18" i="4" s="1"/>
  <c r="E18" s="1"/>
  <c r="BB39" i="1"/>
  <c r="F12" i="4" s="1"/>
  <c r="BB35" i="1"/>
  <c r="F14" i="4" s="1"/>
  <c r="BB33" i="1"/>
  <c r="F16" i="4" s="1"/>
  <c r="E16" s="1"/>
  <c r="BB31" i="1"/>
  <c r="F13" i="4" s="1"/>
  <c r="E13" s="1"/>
  <c r="BB26" i="1"/>
  <c r="F7" i="4" s="1"/>
  <c r="BB38" i="1"/>
  <c r="F9" i="4" s="1"/>
  <c r="BB27" i="1"/>
  <c r="F5" i="4" s="1"/>
  <c r="E5" s="1"/>
  <c r="H6"/>
  <c r="E22" l="1"/>
  <c r="E9"/>
  <c r="E12"/>
  <c r="E20"/>
  <c r="E6"/>
  <c r="E11"/>
  <c r="E15"/>
  <c r="E10"/>
  <c r="E7"/>
  <c r="E14"/>
</calcChain>
</file>

<file path=xl/sharedStrings.xml><?xml version="1.0" encoding="utf-8"?>
<sst xmlns="http://schemas.openxmlformats.org/spreadsheetml/2006/main" count="635" uniqueCount="128">
  <si>
    <t>月例会</t>
    <rPh sb="0" eb="2">
      <t>ゲツレイ</t>
    </rPh>
    <rPh sb="2" eb="3">
      <t>カイ</t>
    </rPh>
    <phoneticPr fontId="1"/>
  </si>
  <si>
    <t>対抗戦</t>
    <rPh sb="0" eb="2">
      <t>タイコウ</t>
    </rPh>
    <rPh sb="2" eb="3">
      <t>セン</t>
    </rPh>
    <phoneticPr fontId="1"/>
  </si>
  <si>
    <t>公式戦</t>
    <rPh sb="0" eb="3">
      <t>コウシキセン</t>
    </rPh>
    <phoneticPr fontId="1"/>
  </si>
  <si>
    <t>その他</t>
    <rPh sb="2" eb="3">
      <t>タ</t>
    </rPh>
    <phoneticPr fontId="1"/>
  </si>
  <si>
    <t>順位Ｐ</t>
    <rPh sb="0" eb="2">
      <t>ジュンイ</t>
    </rPh>
    <phoneticPr fontId="1"/>
  </si>
  <si>
    <t>参加Ｐ</t>
    <rPh sb="0" eb="2">
      <t>サンカ</t>
    </rPh>
    <phoneticPr fontId="1"/>
  </si>
  <si>
    <t>備考</t>
    <rPh sb="0" eb="2">
      <t>ビコウ</t>
    </rPh>
    <phoneticPr fontId="1"/>
  </si>
  <si>
    <t>会場</t>
    <rPh sb="0" eb="2">
      <t>カイジョウ</t>
    </rPh>
    <phoneticPr fontId="1"/>
  </si>
  <si>
    <t>開催日</t>
    <rPh sb="0" eb="3">
      <t>カイサイビ</t>
    </rPh>
    <phoneticPr fontId="1"/>
  </si>
  <si>
    <t>出場(運営)Ｐ</t>
    <rPh sb="0" eb="2">
      <t>シュツジョウ</t>
    </rPh>
    <rPh sb="3" eb="5">
      <t>ウンエイ</t>
    </rPh>
    <phoneticPr fontId="1"/>
  </si>
  <si>
    <t>ＨＲ賞</t>
    <rPh sb="2" eb="3">
      <t>ショウ</t>
    </rPh>
    <phoneticPr fontId="1"/>
  </si>
  <si>
    <t>ＨＲ数</t>
    <rPh sb="2" eb="3">
      <t>スウ</t>
    </rPh>
    <phoneticPr fontId="1"/>
  </si>
  <si>
    <t>Rank</t>
    <phoneticPr fontId="1"/>
  </si>
  <si>
    <t>京都ＯＰ</t>
    <rPh sb="0" eb="2">
      <t>キョウト</t>
    </rPh>
    <phoneticPr fontId="1"/>
  </si>
  <si>
    <t>関西ＯＰ</t>
    <rPh sb="0" eb="2">
      <t>カンサイ</t>
    </rPh>
    <phoneticPr fontId="1"/>
  </si>
  <si>
    <t>全日ローテ</t>
    <rPh sb="0" eb="1">
      <t>ゼン</t>
    </rPh>
    <rPh sb="1" eb="2">
      <t>ニチ</t>
    </rPh>
    <phoneticPr fontId="1"/>
  </si>
  <si>
    <t>日本縦断</t>
    <rPh sb="0" eb="2">
      <t>ニホン</t>
    </rPh>
    <rPh sb="2" eb="4">
      <t>ジュウダン</t>
    </rPh>
    <phoneticPr fontId="1"/>
  </si>
  <si>
    <t>名人戦</t>
    <rPh sb="0" eb="3">
      <t>メイジンセン</t>
    </rPh>
    <phoneticPr fontId="1"/>
  </si>
  <si>
    <t>東海ＧＰ</t>
    <rPh sb="0" eb="2">
      <t>トウカイ</t>
    </rPh>
    <phoneticPr fontId="1"/>
  </si>
  <si>
    <t>国体</t>
    <rPh sb="0" eb="2">
      <t>コクタイ</t>
    </rPh>
    <phoneticPr fontId="1"/>
  </si>
  <si>
    <t>北陸ＯＰ</t>
    <rPh sb="0" eb="2">
      <t>ホクリク</t>
    </rPh>
    <phoneticPr fontId="1"/>
  </si>
  <si>
    <t>公式戦・オープン戦</t>
    <rPh sb="0" eb="3">
      <t>コウシキセン</t>
    </rPh>
    <rPh sb="8" eb="9">
      <t>セン</t>
    </rPh>
    <phoneticPr fontId="1"/>
  </si>
  <si>
    <t>予選・ローカル戦</t>
    <rPh sb="0" eb="2">
      <t>ヨセン</t>
    </rPh>
    <rPh sb="7" eb="8">
      <t>セン</t>
    </rPh>
    <phoneticPr fontId="1"/>
  </si>
  <si>
    <t>アマ9予選</t>
    <rPh sb="3" eb="5">
      <t>ヨセン</t>
    </rPh>
    <phoneticPr fontId="1"/>
  </si>
  <si>
    <t>国体予選</t>
    <rPh sb="0" eb="2">
      <t>コクタイ</t>
    </rPh>
    <rPh sb="2" eb="4">
      <t>ヨセン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</si>
  <si>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</si>
  <si>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</si>
  <si>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TP</t>
    <phoneticPr fontId="1"/>
  </si>
  <si>
    <t>対抗戦</t>
    <phoneticPr fontId="1"/>
  </si>
  <si>
    <t>開催日</t>
  </si>
  <si>
    <t>勝率</t>
    <rPh sb="0" eb="2">
      <t>ショウリツ</t>
    </rPh>
    <phoneticPr fontId="1"/>
  </si>
  <si>
    <t>総成績</t>
    <rPh sb="0" eb="1">
      <t>ソウ</t>
    </rPh>
    <rPh sb="1" eb="3">
      <t>セイセキ</t>
    </rPh>
    <phoneticPr fontId="1"/>
  </si>
  <si>
    <t>ＴＰ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</si>
  <si>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</si>
  <si>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</si>
  <si>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ＭＶＰ/VP</t>
    <phoneticPr fontId="1"/>
  </si>
  <si>
    <t>ＴＰ</t>
    <phoneticPr fontId="1"/>
  </si>
  <si>
    <t>負</t>
    <rPh sb="0" eb="1">
      <t>マケ</t>
    </rPh>
    <phoneticPr fontId="1"/>
  </si>
  <si>
    <t>白戸　玲人</t>
    <rPh sb="0" eb="2">
      <t>シラト</t>
    </rPh>
    <rPh sb="3" eb="4">
      <t>レイ</t>
    </rPh>
    <rPh sb="4" eb="5">
      <t>ニン</t>
    </rPh>
    <phoneticPr fontId="1"/>
  </si>
  <si>
    <t>吉向　翔平</t>
    <rPh sb="0" eb="2">
      <t>キッコウ</t>
    </rPh>
    <rPh sb="3" eb="5">
      <t>ショウヘイ</t>
    </rPh>
    <phoneticPr fontId="1"/>
  </si>
  <si>
    <t>近藤　拓馬</t>
    <rPh sb="0" eb="2">
      <t>コンドウ</t>
    </rPh>
    <rPh sb="3" eb="5">
      <t>タクマ</t>
    </rPh>
    <phoneticPr fontId="1"/>
  </si>
  <si>
    <t>都道府県予選</t>
    <rPh sb="0" eb="4">
      <t>トドウフケン</t>
    </rPh>
    <rPh sb="4" eb="6">
      <t>ヨセン</t>
    </rPh>
    <phoneticPr fontId="1"/>
  </si>
  <si>
    <t>イベント出席</t>
    <rPh sb="4" eb="6">
      <t>シュッセキ</t>
    </rPh>
    <phoneticPr fontId="1"/>
  </si>
  <si>
    <t>金澤　茂昌</t>
    <rPh sb="0" eb="2">
      <t>カナザワ</t>
    </rPh>
    <rPh sb="3" eb="5">
      <t>シゲマサ</t>
    </rPh>
    <phoneticPr fontId="1"/>
  </si>
  <si>
    <t>植田　慎也</t>
    <rPh sb="0" eb="2">
      <t>ウエダ</t>
    </rPh>
    <rPh sb="3" eb="5">
      <t>シンヤ</t>
    </rPh>
    <phoneticPr fontId="1"/>
  </si>
  <si>
    <t>斉藤　裕児</t>
    <rPh sb="0" eb="2">
      <t>サイトウ</t>
    </rPh>
    <rPh sb="3" eb="5">
      <t>ユウジ</t>
    </rPh>
    <phoneticPr fontId="1"/>
  </si>
  <si>
    <t>長谷川　進</t>
    <rPh sb="0" eb="3">
      <t>ハセガワ</t>
    </rPh>
    <rPh sb="4" eb="5">
      <t>ススム</t>
    </rPh>
    <phoneticPr fontId="1"/>
  </si>
  <si>
    <t>宮野　早織</t>
    <rPh sb="0" eb="2">
      <t>ミヤノ</t>
    </rPh>
    <rPh sb="3" eb="4">
      <t>サ</t>
    </rPh>
    <rPh sb="4" eb="5">
      <t>オリ</t>
    </rPh>
    <phoneticPr fontId="1"/>
  </si>
  <si>
    <t>斉藤　大輔</t>
    <rPh sb="0" eb="2">
      <t>サイトウ</t>
    </rPh>
    <rPh sb="3" eb="5">
      <t>ダイスケ</t>
    </rPh>
    <phoneticPr fontId="1"/>
  </si>
  <si>
    <t>鷲尾　隆杜</t>
    <rPh sb="0" eb="2">
      <t>ワシオ</t>
    </rPh>
    <rPh sb="3" eb="4">
      <t>リュウ</t>
    </rPh>
    <rPh sb="4" eb="5">
      <t>ト</t>
    </rPh>
    <phoneticPr fontId="1"/>
  </si>
  <si>
    <t>岩本　剛</t>
    <rPh sb="0" eb="2">
      <t>イワモト</t>
    </rPh>
    <rPh sb="3" eb="4">
      <t>ツヨシ</t>
    </rPh>
    <phoneticPr fontId="1"/>
  </si>
  <si>
    <t>山田　晋之</t>
    <rPh sb="0" eb="2">
      <t>ヤマダ</t>
    </rPh>
    <rPh sb="3" eb="5">
      <t>クニユキ</t>
    </rPh>
    <phoneticPr fontId="1"/>
  </si>
  <si>
    <t>水田　賢宏</t>
    <rPh sb="0" eb="2">
      <t>ミズタ</t>
    </rPh>
    <rPh sb="3" eb="4">
      <t>ケン</t>
    </rPh>
    <rPh sb="4" eb="5">
      <t>ヒロ</t>
    </rPh>
    <phoneticPr fontId="1"/>
  </si>
  <si>
    <t>トップガン</t>
    <phoneticPr fontId="1"/>
  </si>
  <si>
    <t>京阪神和奈滋</t>
    <rPh sb="0" eb="3">
      <t>ケイハンシン</t>
    </rPh>
    <rPh sb="3" eb="4">
      <t>ワ</t>
    </rPh>
    <rPh sb="4" eb="5">
      <t>ナ</t>
    </rPh>
    <rPh sb="5" eb="6">
      <t>ジ</t>
    </rPh>
    <phoneticPr fontId="1"/>
  </si>
  <si>
    <t>関西・東海</t>
    <rPh sb="0" eb="2">
      <t>カンサイ</t>
    </rPh>
    <rPh sb="3" eb="5">
      <t>トウカイ</t>
    </rPh>
    <phoneticPr fontId="1"/>
  </si>
  <si>
    <t>和奈滋</t>
    <rPh sb="0" eb="1">
      <t>ワ</t>
    </rPh>
    <rPh sb="1" eb="2">
      <t>ナ</t>
    </rPh>
    <rPh sb="2" eb="3">
      <t>ジ</t>
    </rPh>
    <phoneticPr fontId="1"/>
  </si>
  <si>
    <t>関西府県</t>
    <rPh sb="0" eb="2">
      <t>カンサイ</t>
    </rPh>
    <rPh sb="2" eb="4">
      <t>フケン</t>
    </rPh>
    <phoneticPr fontId="1"/>
  </si>
  <si>
    <t>谷野　晋平</t>
    <rPh sb="0" eb="2">
      <t>タニノ</t>
    </rPh>
    <rPh sb="3" eb="5">
      <t>シンペイ</t>
    </rPh>
    <phoneticPr fontId="1"/>
  </si>
  <si>
    <t>山田　晃司</t>
    <rPh sb="0" eb="2">
      <t>ヤマダ</t>
    </rPh>
    <rPh sb="3" eb="5">
      <t>コウジ</t>
    </rPh>
    <phoneticPr fontId="1"/>
  </si>
  <si>
    <t>ポイント</t>
    <phoneticPr fontId="1"/>
  </si>
  <si>
    <t>球聖戦
（女流）</t>
    <rPh sb="0" eb="1">
      <t>キュウ</t>
    </rPh>
    <rPh sb="1" eb="2">
      <t>セイ</t>
    </rPh>
    <rPh sb="2" eb="3">
      <t>セン</t>
    </rPh>
    <rPh sb="5" eb="7">
      <t>ジョリュウ</t>
    </rPh>
    <phoneticPr fontId="1"/>
  </si>
  <si>
    <t>全日ローテ
予選</t>
    <rPh sb="0" eb="1">
      <t>ゼン</t>
    </rPh>
    <rPh sb="1" eb="2">
      <t>ニチ</t>
    </rPh>
    <rPh sb="6" eb="8">
      <t>ヨセン</t>
    </rPh>
    <phoneticPr fontId="1"/>
  </si>
  <si>
    <t>マスターズ
予選</t>
    <rPh sb="6" eb="8">
      <t>ヨセン</t>
    </rPh>
    <phoneticPr fontId="1"/>
  </si>
  <si>
    <t>アマローテ
予選</t>
    <rPh sb="6" eb="8">
      <t>ヨセン</t>
    </rPh>
    <phoneticPr fontId="1"/>
  </si>
  <si>
    <t xml:space="preserve">ＮＲＣポイントランキング表 </t>
    <phoneticPr fontId="1"/>
  </si>
  <si>
    <t>勝ち越し数</t>
    <rPh sb="0" eb="1">
      <t>カ</t>
    </rPh>
    <rPh sb="2" eb="3">
      <t>コ</t>
    </rPh>
    <rPh sb="4" eb="5">
      <t>スウ</t>
    </rPh>
    <phoneticPr fontId="1"/>
  </si>
  <si>
    <t>勝ち越し回数</t>
    <rPh sb="0" eb="1">
      <t>カ</t>
    </rPh>
    <rPh sb="2" eb="3">
      <t>コ</t>
    </rPh>
    <rPh sb="4" eb="6">
      <t>カイスウ</t>
    </rPh>
    <phoneticPr fontId="1"/>
  </si>
  <si>
    <t>白戸　玲人</t>
  </si>
  <si>
    <t>吉向　翔平</t>
  </si>
  <si>
    <t>近藤　拓馬</t>
  </si>
  <si>
    <t>金澤　茂昌</t>
  </si>
  <si>
    <t>植田　慎也</t>
  </si>
  <si>
    <t>斉藤　裕児</t>
  </si>
  <si>
    <t>長谷川　進</t>
  </si>
  <si>
    <t>宮野　早織</t>
  </si>
  <si>
    <t>斉藤　大輔</t>
  </si>
  <si>
    <t>鷲尾　隆杜</t>
  </si>
  <si>
    <t>山田　晋之</t>
  </si>
  <si>
    <t>水田　賢宏</t>
  </si>
  <si>
    <t>岩本　剛</t>
  </si>
  <si>
    <t>山田　晃司</t>
  </si>
  <si>
    <t>谷野　晋平</t>
  </si>
  <si>
    <t>世界Jr
日本予選</t>
    <rPh sb="0" eb="2">
      <t>セカイ</t>
    </rPh>
    <rPh sb="5" eb="7">
      <t>ニホン</t>
    </rPh>
    <rPh sb="7" eb="9">
      <t>ヨセン</t>
    </rPh>
    <phoneticPr fontId="1"/>
  </si>
  <si>
    <t>世界Jr
関西予選</t>
    <rPh sb="0" eb="2">
      <t>セカイ</t>
    </rPh>
    <rPh sb="5" eb="7">
      <t>カンサイ</t>
    </rPh>
    <rPh sb="7" eb="9">
      <t>ヨセン</t>
    </rPh>
    <phoneticPr fontId="1"/>
  </si>
  <si>
    <t>関西14-1</t>
    <rPh sb="0" eb="2">
      <t>カンサイ</t>
    </rPh>
    <phoneticPr fontId="1"/>
  </si>
  <si>
    <t>勝数Ｐ</t>
    <rPh sb="0" eb="1">
      <t>ショウ</t>
    </rPh>
    <rPh sb="1" eb="2">
      <t>スウ</t>
    </rPh>
    <phoneticPr fontId="1"/>
  </si>
  <si>
    <t>キングスポット</t>
    <phoneticPr fontId="1"/>
  </si>
  <si>
    <t>トップガン</t>
    <phoneticPr fontId="1"/>
  </si>
  <si>
    <t>プールギャング</t>
    <phoneticPr fontId="1"/>
  </si>
  <si>
    <t>京奈</t>
    <rPh sb="0" eb="1">
      <t>ケイ</t>
    </rPh>
    <rPh sb="1" eb="2">
      <t>ナ</t>
    </rPh>
    <phoneticPr fontId="1"/>
  </si>
  <si>
    <t>京神奈</t>
    <rPh sb="0" eb="2">
      <t>ケイシン</t>
    </rPh>
    <rPh sb="2" eb="3">
      <t>ナ</t>
    </rPh>
    <phoneticPr fontId="1"/>
  </si>
  <si>
    <t>和奈</t>
    <rPh sb="0" eb="1">
      <t>ワ</t>
    </rPh>
    <rPh sb="1" eb="2">
      <t>ナ</t>
    </rPh>
    <phoneticPr fontId="1"/>
  </si>
  <si>
    <t>阪奈滋</t>
    <rPh sb="0" eb="2">
      <t>ハンナ</t>
    </rPh>
    <rPh sb="2" eb="3">
      <t>ジ</t>
    </rPh>
    <phoneticPr fontId="1"/>
  </si>
  <si>
    <t>B忘れ</t>
    <rPh sb="1" eb="2">
      <t>ワス</t>
    </rPh>
    <phoneticPr fontId="1"/>
  </si>
  <si>
    <t>前年度
Ｒａｎｋ</t>
    <phoneticPr fontId="1"/>
  </si>
  <si>
    <r>
      <t xml:space="preserve">最新
</t>
    </r>
    <r>
      <rPr>
        <sz val="26"/>
        <color theme="1"/>
        <rFont val="HGP明朝E"/>
        <family val="1"/>
        <charset val="128"/>
      </rPr>
      <t>Ｒａｎｋ</t>
    </r>
    <rPh sb="0" eb="2">
      <t>サイシン</t>
    </rPh>
    <phoneticPr fontId="1"/>
  </si>
  <si>
    <t>対抗戦</t>
    <phoneticPr fontId="1"/>
  </si>
  <si>
    <t>ＭＶＰ/VP</t>
    <phoneticPr fontId="1"/>
  </si>
  <si>
    <t>仕事</t>
    <rPh sb="0" eb="2">
      <t>シゴト</t>
    </rPh>
    <phoneticPr fontId="1"/>
  </si>
  <si>
    <t>峯山　嵩史</t>
    <phoneticPr fontId="1"/>
  </si>
  <si>
    <t>峯山　嵩史</t>
    <phoneticPr fontId="1"/>
  </si>
  <si>
    <t>峯山　嵩史</t>
    <rPh sb="0" eb="2">
      <t>ミネヤマ</t>
    </rPh>
    <rPh sb="3" eb="4">
      <t>タカシ</t>
    </rPh>
    <rPh sb="4" eb="5">
      <t>シ</t>
    </rPh>
    <phoneticPr fontId="1"/>
  </si>
  <si>
    <t>退会</t>
    <rPh sb="0" eb="2">
      <t>タイカイ</t>
    </rPh>
    <phoneticPr fontId="1"/>
  </si>
  <si>
    <t>白戸　恭子</t>
  </si>
  <si>
    <t>白戸　恭子</t>
    <rPh sb="0" eb="2">
      <t>シラト</t>
    </rPh>
    <rPh sb="3" eb="5">
      <t>キョウコ</t>
    </rPh>
    <phoneticPr fontId="1"/>
  </si>
  <si>
    <t>7月から</t>
    <rPh sb="1" eb="2">
      <t>ガツ</t>
    </rPh>
    <phoneticPr fontId="1"/>
  </si>
  <si>
    <t>10月から</t>
    <rPh sb="2" eb="3">
      <t>ガツ</t>
    </rPh>
    <phoneticPr fontId="1"/>
  </si>
  <si>
    <t>白戸　恭子</t>
    <phoneticPr fontId="1"/>
  </si>
  <si>
    <t>-</t>
    <phoneticPr fontId="1"/>
  </si>
  <si>
    <t>皆勤　ボーナス</t>
    <rPh sb="0" eb="2">
      <t>カイキン</t>
    </rPh>
    <phoneticPr fontId="1"/>
  </si>
  <si>
    <t>白戸　恭子</t>
    <rPh sb="3" eb="5">
      <t>キョウコ</t>
    </rPh>
    <phoneticPr fontId="1"/>
  </si>
  <si>
    <t>※１　勝率が　６０%以上⇒黄色、８０％以上⇒赤色　　※２　名前の着色は現時点での「都道府県シード権」獲得者</t>
    <rPh sb="13" eb="15">
      <t>キイロ</t>
    </rPh>
    <rPh sb="19" eb="21">
      <t>イジョウ</t>
    </rPh>
    <rPh sb="22" eb="23">
      <t>アカ</t>
    </rPh>
    <rPh sb="23" eb="24">
      <t>イロ</t>
    </rPh>
    <rPh sb="29" eb="31">
      <t>ナマエ</t>
    </rPh>
    <rPh sb="32" eb="34">
      <t>チャクショク</t>
    </rPh>
    <rPh sb="35" eb="38">
      <t>ゲンジテン</t>
    </rPh>
    <rPh sb="41" eb="45">
      <t>トドウフケン</t>
    </rPh>
    <rPh sb="48" eb="49">
      <t>ケン</t>
    </rPh>
    <rPh sb="50" eb="52">
      <t>カクトク</t>
    </rPh>
    <rPh sb="52" eb="53">
      <t>シャ</t>
    </rPh>
    <phoneticPr fontId="1"/>
  </si>
  <si>
    <t>遅刻</t>
    <rPh sb="0" eb="2">
      <t>チコク</t>
    </rPh>
    <phoneticPr fontId="1"/>
  </si>
  <si>
    <t>遅刻</t>
    <rPh sb="0" eb="2">
      <t>チコク</t>
    </rPh>
    <phoneticPr fontId="1"/>
  </si>
  <si>
    <t>国体</t>
    <rPh sb="0" eb="2">
      <t>コクタイ</t>
    </rPh>
    <phoneticPr fontId="1"/>
  </si>
  <si>
    <t>遅刻</t>
    <rPh sb="0" eb="2">
      <t>チコク</t>
    </rPh>
    <phoneticPr fontId="1"/>
  </si>
  <si>
    <t>ＯＲＣ</t>
    <phoneticPr fontId="1"/>
  </si>
  <si>
    <t>アマ９</t>
    <phoneticPr fontId="1"/>
  </si>
  <si>
    <t>ジャパンＯＰ</t>
    <phoneticPr fontId="1"/>
  </si>
  <si>
    <t>マスターズ</t>
    <phoneticPr fontId="1"/>
  </si>
  <si>
    <t>アマローテ</t>
    <phoneticPr fontId="1"/>
  </si>
  <si>
    <t>峯山　嵩史</t>
    <phoneticPr fontId="1"/>
  </si>
  <si>
    <t>サマー
カップ</t>
    <phoneticPr fontId="1"/>
  </si>
  <si>
    <t>シルバースター</t>
    <phoneticPr fontId="1"/>
  </si>
  <si>
    <t>ＴＰ</t>
    <phoneticPr fontId="1"/>
  </si>
  <si>
    <t>峯山　嵩史</t>
    <phoneticPr fontId="1"/>
  </si>
  <si>
    <t>B忘れで相殺</t>
    <rPh sb="1" eb="2">
      <t>ワス</t>
    </rPh>
    <rPh sb="4" eb="6">
      <t>ソウサイ</t>
    </rPh>
    <phoneticPr fontId="1"/>
  </si>
</sst>
</file>

<file path=xl/styles.xml><?xml version="1.0" encoding="utf-8"?>
<styleSheet xmlns="http://schemas.openxmlformats.org/spreadsheetml/2006/main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9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22"/>
      <color theme="1"/>
      <name val="HGP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Pump Demi Bold LET"/>
    </font>
    <font>
      <sz val="12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9"/>
      <name val="HGS創英ﾌﾟﾚｾﾞﾝｽEB"/>
      <family val="1"/>
      <charset val="128"/>
    </font>
    <font>
      <sz val="6"/>
      <name val="HGS創英ﾌﾟﾚｾﾞﾝｽEB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7" fillId="0" borderId="4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6" borderId="23" xfId="0" applyFont="1" applyFill="1" applyBorder="1" applyAlignment="1">
      <alignment horizontal="center" vertical="center"/>
    </xf>
    <xf numFmtId="0" fontId="20" fillId="6" borderId="34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42" xfId="0" applyFont="1" applyFill="1" applyBorder="1" applyAlignment="1">
      <alignment horizontal="center" vertical="center"/>
    </xf>
    <xf numFmtId="0" fontId="19" fillId="6" borderId="41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43" xfId="0" applyFont="1" applyFill="1" applyBorder="1" applyAlignment="1">
      <alignment horizontal="center" vertical="center"/>
    </xf>
    <xf numFmtId="0" fontId="19" fillId="6" borderId="38" xfId="0" applyFont="1" applyFill="1" applyBorder="1" applyAlignment="1">
      <alignment horizontal="center" vertical="center"/>
    </xf>
    <xf numFmtId="0" fontId="19" fillId="6" borderId="39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6" borderId="19" xfId="0" applyFont="1" applyFill="1" applyBorder="1" applyAlignment="1">
      <alignment horizontal="center" vertical="center"/>
    </xf>
    <xf numFmtId="0" fontId="19" fillId="6" borderId="59" xfId="0" applyFont="1" applyFill="1" applyBorder="1" applyAlignment="1">
      <alignment horizontal="center" vertical="center"/>
    </xf>
    <xf numFmtId="0" fontId="19" fillId="6" borderId="56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9" fillId="6" borderId="32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4" borderId="46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46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9" fillId="6" borderId="35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9" fontId="2" fillId="2" borderId="30" xfId="0" applyNumberFormat="1" applyFont="1" applyFill="1" applyBorder="1" applyAlignment="1">
      <alignment horizontal="center" vertical="center"/>
    </xf>
    <xf numFmtId="0" fontId="2" fillId="2" borderId="66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9" fillId="6" borderId="63" xfId="0" applyFont="1" applyFill="1" applyBorder="1" applyAlignment="1">
      <alignment horizontal="center" vertical="center"/>
    </xf>
    <xf numFmtId="0" fontId="19" fillId="6" borderId="40" xfId="0" applyFont="1" applyFill="1" applyBorder="1" applyAlignment="1">
      <alignment horizontal="center" vertical="center"/>
    </xf>
    <xf numFmtId="0" fontId="19" fillId="6" borderId="66" xfId="0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9" fontId="9" fillId="2" borderId="5" xfId="0" applyNumberFormat="1" applyFont="1" applyFill="1" applyBorder="1" applyAlignment="1">
      <alignment horizontal="center" vertical="center"/>
    </xf>
    <xf numFmtId="9" fontId="9" fillId="2" borderId="22" xfId="0" applyNumberFormat="1" applyFont="1" applyFill="1" applyBorder="1" applyAlignment="1">
      <alignment horizontal="center" vertical="center"/>
    </xf>
    <xf numFmtId="9" fontId="9" fillId="2" borderId="7" xfId="0" applyNumberFormat="1" applyFont="1" applyFill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  <xf numFmtId="9" fontId="9" fillId="0" borderId="7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9" fontId="2" fillId="2" borderId="29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9" fontId="2" fillId="2" borderId="39" xfId="0" applyNumberFormat="1" applyFont="1" applyFill="1" applyBorder="1" applyAlignment="1">
      <alignment horizontal="center" vertical="center"/>
    </xf>
    <xf numFmtId="9" fontId="2" fillId="2" borderId="41" xfId="0" applyNumberFormat="1" applyFont="1" applyFill="1" applyBorder="1" applyAlignment="1">
      <alignment horizontal="center" vertical="center"/>
    </xf>
    <xf numFmtId="9" fontId="2" fillId="2" borderId="7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56" fontId="9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6" fontId="3" fillId="0" borderId="2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9" fillId="6" borderId="28" xfId="0" applyFont="1" applyFill="1" applyBorder="1" applyAlignment="1">
      <alignment horizontal="center" vertical="center"/>
    </xf>
    <xf numFmtId="0" fontId="19" fillId="6" borderId="49" xfId="0" applyFont="1" applyFill="1" applyBorder="1" applyAlignment="1">
      <alignment horizontal="center" vertical="center"/>
    </xf>
    <xf numFmtId="0" fontId="19" fillId="6" borderId="35" xfId="0" applyFont="1" applyFill="1" applyBorder="1" applyAlignment="1">
      <alignment horizontal="center" vertical="center"/>
    </xf>
    <xf numFmtId="0" fontId="19" fillId="6" borderId="27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56" fontId="19" fillId="6" borderId="27" xfId="0" applyNumberFormat="1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5" borderId="36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13" fillId="5" borderId="38" xfId="0" applyFont="1" applyFill="1" applyBorder="1" applyAlignment="1">
      <alignment horizontal="center" vertical="center" wrapText="1"/>
    </xf>
    <xf numFmtId="0" fontId="13" fillId="5" borderId="39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3" fillId="0" borderId="3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7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D0FED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42"/>
  <sheetViews>
    <sheetView workbookViewId="0">
      <selection activeCell="AY41" sqref="AY41"/>
    </sheetView>
  </sheetViews>
  <sheetFormatPr defaultColWidth="8.875" defaultRowHeight="13.15" customHeight="1"/>
  <cols>
    <col min="1" max="1" width="1.125" style="26" customWidth="1"/>
    <col min="2" max="2" width="8.5" style="26" bestFit="1" customWidth="1"/>
    <col min="3" max="3" width="4.75" style="26" bestFit="1" customWidth="1"/>
    <col min="4" max="4" width="5.25" style="26" bestFit="1" customWidth="1"/>
    <col min="5" max="5" width="3" style="26" bestFit="1" customWidth="1"/>
    <col min="6" max="6" width="3" style="26" customWidth="1"/>
    <col min="7" max="7" width="4.125" style="26" bestFit="1" customWidth="1"/>
    <col min="8" max="9" width="4" style="26" bestFit="1" customWidth="1"/>
    <col min="10" max="10" width="5.375" style="26" bestFit="1" customWidth="1"/>
    <col min="11" max="11" width="5.5" style="26" bestFit="1" customWidth="1"/>
    <col min="12" max="12" width="4.5" style="26" bestFit="1" customWidth="1"/>
    <col min="13" max="13" width="2.25" style="26" customWidth="1"/>
    <col min="14" max="14" width="8.5" style="26" bestFit="1" customWidth="1"/>
    <col min="15" max="15" width="4.875" style="26" bestFit="1" customWidth="1"/>
    <col min="16" max="16" width="5.375" style="26" bestFit="1" customWidth="1"/>
    <col min="17" max="18" width="3.125" style="26" bestFit="1" customWidth="1"/>
    <col min="19" max="19" width="4.125" style="26" bestFit="1" customWidth="1"/>
    <col min="20" max="21" width="4" style="26" bestFit="1" customWidth="1"/>
    <col min="22" max="22" width="5.375" style="26" bestFit="1" customWidth="1"/>
    <col min="23" max="23" width="5.5" style="26" bestFit="1" customWidth="1"/>
    <col min="24" max="24" width="4.5" style="26" bestFit="1" customWidth="1"/>
    <col min="25" max="25" width="2.25" style="26" customWidth="1"/>
    <col min="26" max="26" width="8.5" style="26" bestFit="1" customWidth="1"/>
    <col min="27" max="27" width="4.875" style="26" bestFit="1" customWidth="1"/>
    <col min="28" max="28" width="5.375" style="26" bestFit="1" customWidth="1"/>
    <col min="29" max="30" width="3.125" style="26" bestFit="1" customWidth="1"/>
    <col min="31" max="31" width="4.125" style="26" bestFit="1" customWidth="1"/>
    <col min="32" max="33" width="4" style="26" bestFit="1" customWidth="1"/>
    <col min="34" max="34" width="5.375" style="26" bestFit="1" customWidth="1"/>
    <col min="35" max="35" width="5.5" style="26" bestFit="1" customWidth="1"/>
    <col min="36" max="36" width="4.5" style="26" bestFit="1" customWidth="1"/>
    <col min="37" max="37" width="2.25" style="26" customWidth="1"/>
    <col min="38" max="38" width="8.5" style="26" bestFit="1" customWidth="1"/>
    <col min="39" max="39" width="4.875" style="26" bestFit="1" customWidth="1"/>
    <col min="40" max="40" width="5.375" style="26" bestFit="1" customWidth="1"/>
    <col min="41" max="42" width="3.125" style="26" bestFit="1" customWidth="1"/>
    <col min="43" max="43" width="4.125" style="26" bestFit="1" customWidth="1"/>
    <col min="44" max="45" width="4" style="26" bestFit="1" customWidth="1"/>
    <col min="46" max="46" width="5.375" style="26" bestFit="1" customWidth="1"/>
    <col min="47" max="47" width="5.5" style="26" bestFit="1" customWidth="1"/>
    <col min="48" max="48" width="4.5" style="26" bestFit="1" customWidth="1"/>
    <col min="49" max="49" width="2.25" style="26" customWidth="1"/>
    <col min="50" max="50" width="8.5" style="26" bestFit="1" customWidth="1"/>
    <col min="51" max="53" width="6.625" style="26" customWidth="1"/>
    <col min="54" max="54" width="4.75" style="26" bestFit="1" customWidth="1"/>
    <col min="55" max="16384" width="8.875" style="26"/>
  </cols>
  <sheetData>
    <row r="1" spans="2:53" ht="13.15" customHeight="1" thickBot="1"/>
    <row r="2" spans="2:53" ht="13.15" customHeight="1" thickBot="1">
      <c r="B2" s="234"/>
      <c r="C2" s="27" t="s">
        <v>7</v>
      </c>
      <c r="D2" s="230" t="s">
        <v>53</v>
      </c>
      <c r="E2" s="231"/>
      <c r="F2" s="231"/>
      <c r="G2" s="231"/>
      <c r="H2" s="232"/>
      <c r="I2" s="230" t="s">
        <v>8</v>
      </c>
      <c r="J2" s="233"/>
      <c r="K2" s="236">
        <v>42379</v>
      </c>
      <c r="L2" s="237"/>
      <c r="N2" s="234"/>
      <c r="O2" s="27" t="s">
        <v>7</v>
      </c>
      <c r="P2" s="230" t="s">
        <v>87</v>
      </c>
      <c r="Q2" s="232"/>
      <c r="R2" s="232"/>
      <c r="S2" s="231"/>
      <c r="T2" s="232"/>
      <c r="U2" s="230" t="s">
        <v>8</v>
      </c>
      <c r="V2" s="233"/>
      <c r="W2" s="236">
        <v>42442</v>
      </c>
      <c r="X2" s="237"/>
      <c r="Z2" s="234"/>
      <c r="AA2" s="27" t="s">
        <v>7</v>
      </c>
      <c r="AB2" s="230" t="s">
        <v>88</v>
      </c>
      <c r="AC2" s="231"/>
      <c r="AD2" s="231"/>
      <c r="AE2" s="231"/>
      <c r="AF2" s="232"/>
      <c r="AG2" s="230" t="s">
        <v>8</v>
      </c>
      <c r="AH2" s="233"/>
      <c r="AI2" s="236">
        <v>42477</v>
      </c>
      <c r="AJ2" s="237"/>
      <c r="AL2" s="234"/>
      <c r="AM2" s="27" t="s">
        <v>7</v>
      </c>
      <c r="AN2" s="230" t="s">
        <v>89</v>
      </c>
      <c r="AO2" s="231"/>
      <c r="AP2" s="231"/>
      <c r="AQ2" s="231"/>
      <c r="AR2" s="232"/>
      <c r="AS2" s="230" t="s">
        <v>8</v>
      </c>
      <c r="AT2" s="233"/>
      <c r="AU2" s="236">
        <v>42498</v>
      </c>
      <c r="AV2" s="237"/>
      <c r="AX2" s="234"/>
      <c r="AY2" s="246" t="s">
        <v>31</v>
      </c>
      <c r="AZ2" s="247"/>
      <c r="BA2" s="237"/>
    </row>
    <row r="3" spans="2:53" ht="13.15" customHeight="1" thickBot="1">
      <c r="B3" s="235"/>
      <c r="C3" s="78" t="s">
        <v>12</v>
      </c>
      <c r="D3" s="77" t="s">
        <v>4</v>
      </c>
      <c r="E3" s="142" t="s">
        <v>25</v>
      </c>
      <c r="F3" s="142" t="s">
        <v>26</v>
      </c>
      <c r="G3" s="94" t="s">
        <v>86</v>
      </c>
      <c r="H3" s="93" t="s">
        <v>10</v>
      </c>
      <c r="I3" s="79" t="s">
        <v>11</v>
      </c>
      <c r="J3" s="80" t="s">
        <v>5</v>
      </c>
      <c r="K3" s="165" t="s">
        <v>3</v>
      </c>
      <c r="L3" s="166" t="s">
        <v>6</v>
      </c>
      <c r="N3" s="235"/>
      <c r="O3" s="28" t="s">
        <v>12</v>
      </c>
      <c r="P3" s="29" t="s">
        <v>4</v>
      </c>
      <c r="Q3" s="141" t="s">
        <v>25</v>
      </c>
      <c r="R3" s="144" t="s">
        <v>26</v>
      </c>
      <c r="S3" s="99" t="s">
        <v>86</v>
      </c>
      <c r="T3" s="30" t="s">
        <v>10</v>
      </c>
      <c r="U3" s="31" t="s">
        <v>11</v>
      </c>
      <c r="V3" s="32" t="s">
        <v>5</v>
      </c>
      <c r="W3" s="169" t="s">
        <v>3</v>
      </c>
      <c r="X3" s="27" t="s">
        <v>6</v>
      </c>
      <c r="Z3" s="235"/>
      <c r="AA3" s="28" t="s">
        <v>12</v>
      </c>
      <c r="AB3" s="29" t="s">
        <v>4</v>
      </c>
      <c r="AC3" s="141" t="s">
        <v>25</v>
      </c>
      <c r="AD3" s="143" t="s">
        <v>26</v>
      </c>
      <c r="AE3" s="30" t="s">
        <v>86</v>
      </c>
      <c r="AF3" s="30" t="s">
        <v>10</v>
      </c>
      <c r="AG3" s="31" t="s">
        <v>11</v>
      </c>
      <c r="AH3" s="32" t="s">
        <v>5</v>
      </c>
      <c r="AI3" s="33" t="s">
        <v>3</v>
      </c>
      <c r="AJ3" s="34" t="s">
        <v>6</v>
      </c>
      <c r="AL3" s="235"/>
      <c r="AM3" s="28" t="s">
        <v>12</v>
      </c>
      <c r="AN3" s="29" t="s">
        <v>4</v>
      </c>
      <c r="AO3" s="141" t="s">
        <v>25</v>
      </c>
      <c r="AP3" s="143" t="s">
        <v>26</v>
      </c>
      <c r="AQ3" s="30" t="s">
        <v>86</v>
      </c>
      <c r="AR3" s="30" t="s">
        <v>10</v>
      </c>
      <c r="AS3" s="31" t="s">
        <v>11</v>
      </c>
      <c r="AT3" s="32" t="s">
        <v>5</v>
      </c>
      <c r="AU3" s="33" t="s">
        <v>3</v>
      </c>
      <c r="AV3" s="34" t="s">
        <v>6</v>
      </c>
      <c r="AX3" s="235"/>
      <c r="AY3" s="145" t="s">
        <v>33</v>
      </c>
      <c r="AZ3" s="144" t="s">
        <v>37</v>
      </c>
      <c r="BA3" s="27" t="s">
        <v>30</v>
      </c>
    </row>
    <row r="4" spans="2:53" ht="13.15" customHeight="1">
      <c r="B4" s="36" t="s">
        <v>68</v>
      </c>
      <c r="C4" s="37">
        <v>1</v>
      </c>
      <c r="D4" s="36">
        <f>IF(C4=1,50,IF(C4=2,40,IF(C4=3,30,IF(C4=4,25,IF(C4=5,20,IF(C4=6,15,IF(C4=7,10,IF(C4=8,5,IF(C4&gt;8.5,"",IF(C4="",""))))))))))</f>
        <v>50</v>
      </c>
      <c r="E4" s="37">
        <v>8</v>
      </c>
      <c r="F4" s="37">
        <v>0</v>
      </c>
      <c r="G4" s="36">
        <f>IF(E4="","",E4*5)</f>
        <v>40</v>
      </c>
      <c r="H4" s="91"/>
      <c r="I4" s="128">
        <v>2</v>
      </c>
      <c r="J4" s="36">
        <v>10</v>
      </c>
      <c r="K4" s="37"/>
      <c r="L4" s="36"/>
      <c r="N4" s="36" t="s">
        <v>68</v>
      </c>
      <c r="O4" s="131">
        <v>1</v>
      </c>
      <c r="P4" s="83">
        <f>IF(O4=1,50,IF(O4=2,40,IF(O4=3,30,IF(O4=4,25,IF(O4=5,20,IF(O4=6,15,IF(O4=7,10,IF(O4=8,5,IF(O4&gt;8.5,"",IF(O4="",""))))))))))</f>
        <v>50</v>
      </c>
      <c r="Q4" s="129">
        <v>5</v>
      </c>
      <c r="R4" s="132">
        <v>1</v>
      </c>
      <c r="S4" s="83">
        <f>IF(Q4="","",Q4*5)</f>
        <v>25</v>
      </c>
      <c r="T4" s="96"/>
      <c r="U4" s="134">
        <v>2</v>
      </c>
      <c r="V4" s="83">
        <v>10</v>
      </c>
      <c r="W4" s="131"/>
      <c r="X4" s="83"/>
      <c r="Z4" s="35" t="s">
        <v>68</v>
      </c>
      <c r="AA4" s="83">
        <v>7</v>
      </c>
      <c r="AB4" s="131">
        <f>IF(AA4=1,50,IF(AA4=2,40,IF(AA4=3,30,IF(AA4=4,25,IF(AA4=5,20,IF(AA4=6,15,IF(AA4=7,10,IF(AA4=8,5,IF(AA4&gt;8.5,"",IF(AA4="",""))))))))))</f>
        <v>10</v>
      </c>
      <c r="AC4" s="82">
        <v>5</v>
      </c>
      <c r="AD4" s="85">
        <v>3</v>
      </c>
      <c r="AE4" s="131">
        <f>IF(AC4="","",AC4*5)</f>
        <v>25</v>
      </c>
      <c r="AF4" s="136">
        <v>5</v>
      </c>
      <c r="AG4" s="85">
        <v>1</v>
      </c>
      <c r="AH4" s="131">
        <v>10</v>
      </c>
      <c r="AI4" s="83"/>
      <c r="AJ4" s="84"/>
      <c r="AL4" s="35" t="s">
        <v>68</v>
      </c>
      <c r="AM4" s="83">
        <v>7</v>
      </c>
      <c r="AN4" s="131">
        <f>IF(AM4=1,50,IF(AM4=2,40,IF(AM4=3,30,IF(AM4=4,25,IF(AM4=5,20,IF(AM4=6,15,IF(AM4=7,10,IF(AM4=8,5,IF(AM4&gt;8.5,"",IF(AM4="",""))))))))))</f>
        <v>10</v>
      </c>
      <c r="AO4" s="82">
        <v>4</v>
      </c>
      <c r="AP4" s="85">
        <v>2</v>
      </c>
      <c r="AQ4" s="131">
        <f>IF(AO4="","",AO4*5)</f>
        <v>20</v>
      </c>
      <c r="AR4" s="136">
        <v>5</v>
      </c>
      <c r="AS4" s="85">
        <v>1</v>
      </c>
      <c r="AT4" s="131">
        <v>10</v>
      </c>
      <c r="AU4" s="83"/>
      <c r="AV4" s="84"/>
      <c r="AX4" s="39" t="s">
        <v>68</v>
      </c>
      <c r="AY4" s="38">
        <f t="shared" ref="AY4:AY21" si="0">SUM(E4,Q4,AC4,AO4,E25,Q25,AC25,AO25)</f>
        <v>35</v>
      </c>
      <c r="AZ4" s="45">
        <f t="shared" ref="AZ4:AZ21" si="1">SUM(F4,R4,AD4,AP4,F25,R25,AD25,AP25)</f>
        <v>13</v>
      </c>
      <c r="BA4" s="191">
        <f>IF(AY4=0,"0%",AY4/(AY4+AZ4))</f>
        <v>0.72916666666666663</v>
      </c>
    </row>
    <row r="5" spans="2:53" ht="13.15" customHeight="1">
      <c r="B5" s="39" t="s">
        <v>70</v>
      </c>
      <c r="C5" s="42">
        <v>2</v>
      </c>
      <c r="D5" s="41">
        <f t="shared" ref="D5:D21" si="2">IF(C5=1,50,IF(C5=2,40,IF(C5=3,30,IF(C5=4,25,IF(C5=5,20,IF(C5=6,15,IF(C5=7,10,IF(C5=8,5,IF(C5&gt;8.5,"",IF(C5="",""))))))))))</f>
        <v>40</v>
      </c>
      <c r="E5" s="42">
        <v>8</v>
      </c>
      <c r="F5" s="42">
        <v>0</v>
      </c>
      <c r="G5" s="41">
        <f t="shared" ref="G5:G21" si="3">IF(E5="","",E5*5)</f>
        <v>40</v>
      </c>
      <c r="H5" s="68"/>
      <c r="I5" s="46">
        <v>2</v>
      </c>
      <c r="J5" s="41">
        <v>10</v>
      </c>
      <c r="K5" s="42"/>
      <c r="L5" s="41"/>
      <c r="N5" s="39" t="s">
        <v>70</v>
      </c>
      <c r="O5" s="130">
        <v>5</v>
      </c>
      <c r="P5" s="86">
        <f t="shared" ref="P5:P21" si="4">IF(O5=1,50,IF(O5=2,40,IF(O5=3,30,IF(O5=4,25,IF(O5=5,20,IF(O5=6,15,IF(O5=7,10,IF(O5=8,5,IF(O5&gt;8.5,"",IF(O5="",""))))))))))</f>
        <v>20</v>
      </c>
      <c r="Q5" s="130">
        <v>4</v>
      </c>
      <c r="R5" s="133">
        <v>2</v>
      </c>
      <c r="S5" s="86">
        <f t="shared" ref="S5:S21" si="5">IF(Q5="","",Q5*5)</f>
        <v>20</v>
      </c>
      <c r="T5" s="95"/>
      <c r="U5" s="133"/>
      <c r="V5" s="86">
        <v>10</v>
      </c>
      <c r="W5" s="130"/>
      <c r="X5" s="86"/>
      <c r="Z5" s="35" t="s">
        <v>70</v>
      </c>
      <c r="AA5" s="86">
        <v>1</v>
      </c>
      <c r="AB5" s="130">
        <f t="shared" ref="AB5:AB21" si="6">IF(AA5=1,50,IF(AA5=2,40,IF(AA5=3,30,IF(AA5=4,25,IF(AA5=5,20,IF(AA5=6,15,IF(AA5=7,10,IF(AA5=8,5,IF(AA5&gt;8.5,"",IF(AA5="",""))))))))))</f>
        <v>50</v>
      </c>
      <c r="AC5" s="62">
        <v>7</v>
      </c>
      <c r="AD5" s="88">
        <v>1</v>
      </c>
      <c r="AE5" s="130">
        <f t="shared" ref="AE5:AE21" si="7">IF(AC5="","",AC5*5)</f>
        <v>35</v>
      </c>
      <c r="AF5" s="137"/>
      <c r="AG5" s="88"/>
      <c r="AH5" s="130">
        <v>10</v>
      </c>
      <c r="AI5" s="86"/>
      <c r="AJ5" s="87"/>
      <c r="AL5" s="35" t="s">
        <v>70</v>
      </c>
      <c r="AM5" s="86">
        <v>1</v>
      </c>
      <c r="AN5" s="130">
        <f t="shared" ref="AN5:AN21" si="8">IF(AM5=1,50,IF(AM5=2,40,IF(AM5=3,30,IF(AM5=4,25,IF(AM5=5,20,IF(AM5=6,15,IF(AM5=7,10,IF(AM5=8,5,IF(AM5&gt;8.5,"",IF(AM5="",""))))))))))</f>
        <v>50</v>
      </c>
      <c r="AO5" s="62">
        <v>5</v>
      </c>
      <c r="AP5" s="88">
        <v>1</v>
      </c>
      <c r="AQ5" s="130">
        <f t="shared" ref="AQ5:AQ21" si="9">IF(AO5="","",AO5*5)</f>
        <v>25</v>
      </c>
      <c r="AR5" s="137"/>
      <c r="AS5" s="88"/>
      <c r="AT5" s="130">
        <v>10</v>
      </c>
      <c r="AU5" s="86">
        <v>-10</v>
      </c>
      <c r="AV5" s="87" t="s">
        <v>99</v>
      </c>
      <c r="AX5" s="39" t="s">
        <v>70</v>
      </c>
      <c r="AY5" s="43">
        <f t="shared" si="0"/>
        <v>39</v>
      </c>
      <c r="AZ5" s="46">
        <f t="shared" si="1"/>
        <v>15</v>
      </c>
      <c r="BA5" s="189">
        <f>IF(AY5=0,"0%",AY5/(AY5+AZ5))</f>
        <v>0.72222222222222221</v>
      </c>
    </row>
    <row r="6" spans="2:53" ht="13.15" customHeight="1">
      <c r="B6" s="39" t="s">
        <v>69</v>
      </c>
      <c r="C6" s="42">
        <v>3</v>
      </c>
      <c r="D6" s="41">
        <f t="shared" si="2"/>
        <v>30</v>
      </c>
      <c r="E6" s="42">
        <v>6</v>
      </c>
      <c r="F6" s="42">
        <v>2</v>
      </c>
      <c r="G6" s="41">
        <f t="shared" si="3"/>
        <v>30</v>
      </c>
      <c r="H6" s="68"/>
      <c r="I6" s="46"/>
      <c r="J6" s="41">
        <v>10</v>
      </c>
      <c r="K6" s="42"/>
      <c r="L6" s="41"/>
      <c r="N6" s="39" t="s">
        <v>69</v>
      </c>
      <c r="O6" s="130">
        <v>2</v>
      </c>
      <c r="P6" s="86">
        <f t="shared" si="4"/>
        <v>40</v>
      </c>
      <c r="Q6" s="130">
        <v>5</v>
      </c>
      <c r="R6" s="133">
        <v>1</v>
      </c>
      <c r="S6" s="86">
        <f t="shared" si="5"/>
        <v>25</v>
      </c>
      <c r="T6" s="95"/>
      <c r="U6" s="133">
        <v>2</v>
      </c>
      <c r="V6" s="86">
        <v>10</v>
      </c>
      <c r="W6" s="130"/>
      <c r="X6" s="86"/>
      <c r="Z6" s="35" t="s">
        <v>69</v>
      </c>
      <c r="AA6" s="86">
        <v>8</v>
      </c>
      <c r="AB6" s="130">
        <f t="shared" si="6"/>
        <v>5</v>
      </c>
      <c r="AC6" s="62">
        <v>4</v>
      </c>
      <c r="AD6" s="88">
        <v>4</v>
      </c>
      <c r="AE6" s="130">
        <f t="shared" si="7"/>
        <v>20</v>
      </c>
      <c r="AF6" s="137"/>
      <c r="AG6" s="88">
        <v>1</v>
      </c>
      <c r="AH6" s="130">
        <v>10</v>
      </c>
      <c r="AI6" s="86"/>
      <c r="AJ6" s="87"/>
      <c r="AL6" s="35" t="s">
        <v>69</v>
      </c>
      <c r="AM6" s="86">
        <v>5</v>
      </c>
      <c r="AN6" s="130">
        <f t="shared" si="8"/>
        <v>20</v>
      </c>
      <c r="AO6" s="62">
        <v>4</v>
      </c>
      <c r="AP6" s="88">
        <v>2</v>
      </c>
      <c r="AQ6" s="130">
        <f t="shared" si="9"/>
        <v>20</v>
      </c>
      <c r="AR6" s="137"/>
      <c r="AS6" s="88">
        <v>3</v>
      </c>
      <c r="AT6" s="130">
        <v>10</v>
      </c>
      <c r="AU6" s="86"/>
      <c r="AV6" s="87"/>
      <c r="AX6" s="39" t="s">
        <v>69</v>
      </c>
      <c r="AY6" s="43">
        <f t="shared" si="0"/>
        <v>41</v>
      </c>
      <c r="AZ6" s="46">
        <f t="shared" si="1"/>
        <v>13</v>
      </c>
      <c r="BA6" s="189">
        <f t="shared" ref="BA6:BA21" si="10">IF(AY6=0,"0%",AY6/(AY6+AZ6))</f>
        <v>0.7592592592592593</v>
      </c>
    </row>
    <row r="7" spans="2:53" ht="13.15" customHeight="1">
      <c r="B7" s="39" t="s">
        <v>71</v>
      </c>
      <c r="C7" s="42">
        <v>10</v>
      </c>
      <c r="D7" s="41" t="str">
        <f t="shared" si="2"/>
        <v/>
      </c>
      <c r="E7" s="42">
        <v>3</v>
      </c>
      <c r="F7" s="42">
        <v>5</v>
      </c>
      <c r="G7" s="41">
        <f t="shared" si="3"/>
        <v>15</v>
      </c>
      <c r="H7" s="68"/>
      <c r="I7" s="46"/>
      <c r="J7" s="41">
        <v>10</v>
      </c>
      <c r="K7" s="42"/>
      <c r="L7" s="41"/>
      <c r="N7" s="39" t="s">
        <v>71</v>
      </c>
      <c r="O7" s="130">
        <v>8</v>
      </c>
      <c r="P7" s="86">
        <f t="shared" si="4"/>
        <v>5</v>
      </c>
      <c r="Q7" s="130">
        <v>2</v>
      </c>
      <c r="R7" s="133">
        <v>4</v>
      </c>
      <c r="S7" s="86">
        <f t="shared" si="5"/>
        <v>10</v>
      </c>
      <c r="T7" s="95">
        <v>5</v>
      </c>
      <c r="U7" s="133">
        <v>1</v>
      </c>
      <c r="V7" s="86">
        <v>10</v>
      </c>
      <c r="W7" s="130"/>
      <c r="X7" s="86"/>
      <c r="Z7" s="35" t="s">
        <v>71</v>
      </c>
      <c r="AA7" s="86">
        <v>6</v>
      </c>
      <c r="AB7" s="130">
        <f t="shared" si="6"/>
        <v>15</v>
      </c>
      <c r="AC7" s="62">
        <v>5</v>
      </c>
      <c r="AD7" s="88">
        <v>3</v>
      </c>
      <c r="AE7" s="130">
        <f t="shared" si="7"/>
        <v>25</v>
      </c>
      <c r="AF7" s="137"/>
      <c r="AG7" s="88">
        <v>1</v>
      </c>
      <c r="AH7" s="130">
        <v>10</v>
      </c>
      <c r="AI7" s="86"/>
      <c r="AJ7" s="87"/>
      <c r="AL7" s="35" t="s">
        <v>71</v>
      </c>
      <c r="AM7" s="86">
        <v>3</v>
      </c>
      <c r="AN7" s="130">
        <f t="shared" si="8"/>
        <v>30</v>
      </c>
      <c r="AO7" s="62">
        <v>5</v>
      </c>
      <c r="AP7" s="88">
        <v>1</v>
      </c>
      <c r="AQ7" s="130">
        <f t="shared" si="9"/>
        <v>25</v>
      </c>
      <c r="AR7" s="137"/>
      <c r="AS7" s="88">
        <v>1</v>
      </c>
      <c r="AT7" s="130">
        <v>10</v>
      </c>
      <c r="AU7" s="86"/>
      <c r="AV7" s="87"/>
      <c r="AX7" s="39" t="s">
        <v>71</v>
      </c>
      <c r="AY7" s="43">
        <f t="shared" si="0"/>
        <v>29</v>
      </c>
      <c r="AZ7" s="46">
        <f t="shared" si="1"/>
        <v>19</v>
      </c>
      <c r="BA7" s="189">
        <f t="shared" si="10"/>
        <v>0.60416666666666663</v>
      </c>
    </row>
    <row r="8" spans="2:53" ht="13.15" customHeight="1">
      <c r="B8" s="39" t="s">
        <v>73</v>
      </c>
      <c r="C8" s="64"/>
      <c r="D8" s="101" t="str">
        <f t="shared" si="2"/>
        <v/>
      </c>
      <c r="E8" s="64"/>
      <c r="F8" s="64"/>
      <c r="G8" s="101" t="str">
        <f t="shared" si="3"/>
        <v/>
      </c>
      <c r="H8" s="92"/>
      <c r="I8" s="127"/>
      <c r="J8" s="101"/>
      <c r="K8" s="64"/>
      <c r="L8" s="101"/>
      <c r="N8" s="39" t="s">
        <v>73</v>
      </c>
      <c r="O8" s="130">
        <v>4</v>
      </c>
      <c r="P8" s="86">
        <f t="shared" si="4"/>
        <v>25</v>
      </c>
      <c r="Q8" s="130">
        <v>5</v>
      </c>
      <c r="R8" s="133">
        <v>1</v>
      </c>
      <c r="S8" s="86">
        <f t="shared" si="5"/>
        <v>25</v>
      </c>
      <c r="T8" s="95"/>
      <c r="U8" s="133">
        <v>2</v>
      </c>
      <c r="V8" s="86">
        <v>10</v>
      </c>
      <c r="W8" s="130"/>
      <c r="X8" s="86"/>
      <c r="Z8" s="35" t="s">
        <v>73</v>
      </c>
      <c r="AA8" s="86">
        <v>5</v>
      </c>
      <c r="AB8" s="130">
        <f t="shared" si="6"/>
        <v>20</v>
      </c>
      <c r="AC8" s="62">
        <v>5</v>
      </c>
      <c r="AD8" s="88">
        <v>3</v>
      </c>
      <c r="AE8" s="130">
        <f t="shared" si="7"/>
        <v>25</v>
      </c>
      <c r="AF8" s="137"/>
      <c r="AG8" s="88">
        <v>2</v>
      </c>
      <c r="AH8" s="130">
        <v>10</v>
      </c>
      <c r="AI8" s="86"/>
      <c r="AJ8" s="87"/>
      <c r="AL8" s="35" t="s">
        <v>73</v>
      </c>
      <c r="AM8" s="86">
        <v>2</v>
      </c>
      <c r="AN8" s="130">
        <f t="shared" si="8"/>
        <v>40</v>
      </c>
      <c r="AO8" s="62">
        <v>5</v>
      </c>
      <c r="AP8" s="88">
        <v>1</v>
      </c>
      <c r="AQ8" s="130">
        <f t="shared" si="9"/>
        <v>25</v>
      </c>
      <c r="AR8" s="137"/>
      <c r="AS8" s="88">
        <v>2</v>
      </c>
      <c r="AT8" s="130">
        <v>10</v>
      </c>
      <c r="AU8" s="86"/>
      <c r="AV8" s="87"/>
      <c r="AX8" s="39" t="s">
        <v>73</v>
      </c>
      <c r="AY8" s="43">
        <f t="shared" si="0"/>
        <v>31</v>
      </c>
      <c r="AZ8" s="46">
        <f t="shared" si="1"/>
        <v>15</v>
      </c>
      <c r="BA8" s="189">
        <f t="shared" si="10"/>
        <v>0.67391304347826086</v>
      </c>
    </row>
    <row r="9" spans="2:53" ht="13.15" customHeight="1">
      <c r="B9" s="39" t="s">
        <v>74</v>
      </c>
      <c r="C9" s="42">
        <v>8</v>
      </c>
      <c r="D9" s="41">
        <f t="shared" si="2"/>
        <v>5</v>
      </c>
      <c r="E9" s="42">
        <v>3</v>
      </c>
      <c r="F9" s="42">
        <v>5</v>
      </c>
      <c r="G9" s="41">
        <f t="shared" si="3"/>
        <v>15</v>
      </c>
      <c r="H9" s="68"/>
      <c r="I9" s="46"/>
      <c r="J9" s="41">
        <v>10</v>
      </c>
      <c r="K9" s="42">
        <v>-5</v>
      </c>
      <c r="L9" s="167" t="s">
        <v>94</v>
      </c>
      <c r="N9" s="39" t="s">
        <v>74</v>
      </c>
      <c r="O9" s="130">
        <v>13</v>
      </c>
      <c r="P9" s="86" t="str">
        <f t="shared" si="4"/>
        <v/>
      </c>
      <c r="Q9" s="130">
        <v>1</v>
      </c>
      <c r="R9" s="133">
        <v>5</v>
      </c>
      <c r="S9" s="86">
        <f t="shared" si="5"/>
        <v>5</v>
      </c>
      <c r="T9" s="95"/>
      <c r="U9" s="133"/>
      <c r="V9" s="86">
        <v>10</v>
      </c>
      <c r="W9" s="130"/>
      <c r="X9" s="170"/>
      <c r="Z9" s="35" t="s">
        <v>74</v>
      </c>
      <c r="AA9" s="86">
        <v>9</v>
      </c>
      <c r="AB9" s="130" t="str">
        <f t="shared" si="6"/>
        <v/>
      </c>
      <c r="AC9" s="62">
        <v>4</v>
      </c>
      <c r="AD9" s="88">
        <v>4</v>
      </c>
      <c r="AE9" s="130">
        <f t="shared" si="7"/>
        <v>20</v>
      </c>
      <c r="AF9" s="137"/>
      <c r="AG9" s="88"/>
      <c r="AH9" s="130">
        <v>10</v>
      </c>
      <c r="AI9" s="86"/>
      <c r="AJ9" s="89"/>
      <c r="AL9" s="35" t="s">
        <v>74</v>
      </c>
      <c r="AM9" s="86">
        <v>11</v>
      </c>
      <c r="AN9" s="130" t="str">
        <f t="shared" si="8"/>
        <v/>
      </c>
      <c r="AO9" s="62">
        <v>2</v>
      </c>
      <c r="AP9" s="88">
        <v>4</v>
      </c>
      <c r="AQ9" s="130">
        <f t="shared" si="9"/>
        <v>10</v>
      </c>
      <c r="AR9" s="137"/>
      <c r="AS9" s="88"/>
      <c r="AT9" s="130">
        <v>10</v>
      </c>
      <c r="AU9" s="86"/>
      <c r="AV9" s="89"/>
      <c r="AX9" s="39" t="s">
        <v>74</v>
      </c>
      <c r="AY9" s="43">
        <f t="shared" si="0"/>
        <v>16</v>
      </c>
      <c r="AZ9" s="46">
        <f t="shared" si="1"/>
        <v>38</v>
      </c>
      <c r="BA9" s="189">
        <f t="shared" si="10"/>
        <v>0.29629629629629628</v>
      </c>
    </row>
    <row r="10" spans="2:53" ht="13.15" customHeight="1">
      <c r="B10" s="39" t="s">
        <v>72</v>
      </c>
      <c r="C10" s="42">
        <v>9</v>
      </c>
      <c r="D10" s="41" t="str">
        <f t="shared" si="2"/>
        <v/>
      </c>
      <c r="E10" s="42">
        <v>3</v>
      </c>
      <c r="F10" s="42">
        <v>5</v>
      </c>
      <c r="G10" s="41">
        <f t="shared" si="3"/>
        <v>15</v>
      </c>
      <c r="H10" s="68"/>
      <c r="I10" s="46"/>
      <c r="J10" s="41">
        <v>10</v>
      </c>
      <c r="K10" s="42"/>
      <c r="L10" s="41"/>
      <c r="N10" s="39" t="s">
        <v>72</v>
      </c>
      <c r="O10" s="130">
        <v>6</v>
      </c>
      <c r="P10" s="86">
        <f t="shared" si="4"/>
        <v>15</v>
      </c>
      <c r="Q10" s="130">
        <v>3</v>
      </c>
      <c r="R10" s="133">
        <v>3</v>
      </c>
      <c r="S10" s="86">
        <f t="shared" si="5"/>
        <v>15</v>
      </c>
      <c r="T10" s="95"/>
      <c r="U10" s="133"/>
      <c r="V10" s="86">
        <v>10</v>
      </c>
      <c r="W10" s="130"/>
      <c r="X10" s="86"/>
      <c r="Z10" s="35" t="s">
        <v>72</v>
      </c>
      <c r="AA10" s="101"/>
      <c r="AB10" s="64" t="str">
        <f t="shared" si="6"/>
        <v/>
      </c>
      <c r="AC10" s="65"/>
      <c r="AD10" s="67"/>
      <c r="AE10" s="64" t="str">
        <f t="shared" si="7"/>
        <v/>
      </c>
      <c r="AF10" s="135"/>
      <c r="AG10" s="67"/>
      <c r="AH10" s="64"/>
      <c r="AI10" s="101"/>
      <c r="AJ10" s="66"/>
      <c r="AL10" s="35" t="s">
        <v>72</v>
      </c>
      <c r="AM10" s="86">
        <v>4</v>
      </c>
      <c r="AN10" s="130">
        <f t="shared" si="8"/>
        <v>25</v>
      </c>
      <c r="AO10" s="62">
        <v>4</v>
      </c>
      <c r="AP10" s="88">
        <v>2</v>
      </c>
      <c r="AQ10" s="130">
        <f t="shared" si="9"/>
        <v>20</v>
      </c>
      <c r="AR10" s="137"/>
      <c r="AS10" s="88">
        <v>1</v>
      </c>
      <c r="AT10" s="130">
        <v>10</v>
      </c>
      <c r="AU10" s="86"/>
      <c r="AV10" s="87"/>
      <c r="AX10" s="39" t="s">
        <v>72</v>
      </c>
      <c r="AY10" s="43">
        <f t="shared" si="0"/>
        <v>21</v>
      </c>
      <c r="AZ10" s="46">
        <f t="shared" si="1"/>
        <v>25</v>
      </c>
      <c r="BA10" s="189">
        <f t="shared" si="10"/>
        <v>0.45652173913043476</v>
      </c>
    </row>
    <row r="11" spans="2:53" ht="13.15" customHeight="1">
      <c r="B11" s="39" t="s">
        <v>80</v>
      </c>
      <c r="C11" s="42">
        <v>12</v>
      </c>
      <c r="D11" s="41" t="str">
        <f t="shared" si="2"/>
        <v/>
      </c>
      <c r="E11" s="42">
        <v>2</v>
      </c>
      <c r="F11" s="42">
        <v>6</v>
      </c>
      <c r="G11" s="41">
        <f t="shared" si="3"/>
        <v>10</v>
      </c>
      <c r="H11" s="68"/>
      <c r="I11" s="46"/>
      <c r="J11" s="41">
        <v>10</v>
      </c>
      <c r="K11" s="42"/>
      <c r="L11" s="41"/>
      <c r="N11" s="39" t="s">
        <v>80</v>
      </c>
      <c r="O11" s="130">
        <v>7</v>
      </c>
      <c r="P11" s="86">
        <f t="shared" si="4"/>
        <v>10</v>
      </c>
      <c r="Q11" s="130">
        <v>2</v>
      </c>
      <c r="R11" s="133">
        <v>4</v>
      </c>
      <c r="S11" s="86">
        <f t="shared" si="5"/>
        <v>10</v>
      </c>
      <c r="T11" s="95"/>
      <c r="U11" s="133"/>
      <c r="V11" s="86">
        <v>10</v>
      </c>
      <c r="W11" s="130"/>
      <c r="X11" s="86"/>
      <c r="Z11" s="35" t="s">
        <v>80</v>
      </c>
      <c r="AA11" s="86">
        <v>4</v>
      </c>
      <c r="AB11" s="130">
        <f t="shared" si="6"/>
        <v>25</v>
      </c>
      <c r="AC11" s="62">
        <v>5</v>
      </c>
      <c r="AD11" s="88">
        <v>3</v>
      </c>
      <c r="AE11" s="130">
        <f t="shared" si="7"/>
        <v>25</v>
      </c>
      <c r="AF11" s="137"/>
      <c r="AG11" s="88"/>
      <c r="AH11" s="130">
        <v>10</v>
      </c>
      <c r="AI11" s="86"/>
      <c r="AJ11" s="87"/>
      <c r="AL11" s="35" t="s">
        <v>80</v>
      </c>
      <c r="AM11" s="86">
        <v>6</v>
      </c>
      <c r="AN11" s="130">
        <f t="shared" si="8"/>
        <v>15</v>
      </c>
      <c r="AO11" s="62">
        <v>4</v>
      </c>
      <c r="AP11" s="88">
        <v>2</v>
      </c>
      <c r="AQ11" s="130">
        <f t="shared" si="9"/>
        <v>20</v>
      </c>
      <c r="AR11" s="137"/>
      <c r="AS11" s="88"/>
      <c r="AT11" s="130">
        <v>10</v>
      </c>
      <c r="AU11" s="86"/>
      <c r="AV11" s="87"/>
      <c r="AX11" s="39" t="s">
        <v>80</v>
      </c>
      <c r="AY11" s="43">
        <f t="shared" si="0"/>
        <v>28</v>
      </c>
      <c r="AZ11" s="46">
        <f t="shared" si="1"/>
        <v>26</v>
      </c>
      <c r="BA11" s="189">
        <f t="shared" si="10"/>
        <v>0.51851851851851849</v>
      </c>
    </row>
    <row r="12" spans="2:53" ht="13.15" customHeight="1">
      <c r="B12" s="39" t="s">
        <v>77</v>
      </c>
      <c r="C12" s="64"/>
      <c r="D12" s="101" t="str">
        <f t="shared" si="2"/>
        <v/>
      </c>
      <c r="E12" s="64"/>
      <c r="F12" s="64"/>
      <c r="G12" s="101" t="str">
        <f t="shared" si="3"/>
        <v/>
      </c>
      <c r="H12" s="92"/>
      <c r="I12" s="127"/>
      <c r="J12" s="101"/>
      <c r="K12" s="64"/>
      <c r="L12" s="101"/>
      <c r="N12" s="39" t="s">
        <v>77</v>
      </c>
      <c r="O12" s="130">
        <v>9</v>
      </c>
      <c r="P12" s="86" t="str">
        <f t="shared" si="4"/>
        <v/>
      </c>
      <c r="Q12" s="130">
        <v>2</v>
      </c>
      <c r="R12" s="133">
        <v>4</v>
      </c>
      <c r="S12" s="86">
        <f t="shared" si="5"/>
        <v>10</v>
      </c>
      <c r="T12" s="95"/>
      <c r="U12" s="133">
        <v>1</v>
      </c>
      <c r="V12" s="86">
        <v>10</v>
      </c>
      <c r="W12" s="130"/>
      <c r="X12" s="86"/>
      <c r="Z12" s="35" t="s">
        <v>77</v>
      </c>
      <c r="AA12" s="86">
        <v>2</v>
      </c>
      <c r="AB12" s="130">
        <f t="shared" si="6"/>
        <v>40</v>
      </c>
      <c r="AC12" s="62">
        <v>6</v>
      </c>
      <c r="AD12" s="88">
        <v>2</v>
      </c>
      <c r="AE12" s="130">
        <f t="shared" si="7"/>
        <v>30</v>
      </c>
      <c r="AF12" s="137"/>
      <c r="AG12" s="88">
        <v>1</v>
      </c>
      <c r="AH12" s="130">
        <v>10</v>
      </c>
      <c r="AI12" s="86"/>
      <c r="AJ12" s="87"/>
      <c r="AL12" s="35" t="s">
        <v>77</v>
      </c>
      <c r="AM12" s="86">
        <v>12</v>
      </c>
      <c r="AN12" s="130" t="str">
        <f t="shared" si="8"/>
        <v/>
      </c>
      <c r="AO12" s="62">
        <v>1</v>
      </c>
      <c r="AP12" s="88">
        <v>5</v>
      </c>
      <c r="AQ12" s="130">
        <f t="shared" si="9"/>
        <v>5</v>
      </c>
      <c r="AR12" s="137"/>
      <c r="AS12" s="88"/>
      <c r="AT12" s="130">
        <v>10</v>
      </c>
      <c r="AU12" s="86"/>
      <c r="AV12" s="87"/>
      <c r="AX12" s="39" t="s">
        <v>77</v>
      </c>
      <c r="AY12" s="43">
        <f t="shared" si="0"/>
        <v>19</v>
      </c>
      <c r="AZ12" s="46">
        <f t="shared" si="1"/>
        <v>27</v>
      </c>
      <c r="BA12" s="189">
        <f t="shared" si="10"/>
        <v>0.41304347826086957</v>
      </c>
    </row>
    <row r="13" spans="2:53" ht="13.15" customHeight="1">
      <c r="B13" s="39" t="s">
        <v>76</v>
      </c>
      <c r="C13" s="64"/>
      <c r="D13" s="101" t="str">
        <f t="shared" si="2"/>
        <v/>
      </c>
      <c r="E13" s="64"/>
      <c r="F13" s="64"/>
      <c r="G13" s="101" t="str">
        <f t="shared" si="3"/>
        <v/>
      </c>
      <c r="H13" s="92"/>
      <c r="I13" s="127"/>
      <c r="J13" s="101"/>
      <c r="K13" s="64"/>
      <c r="L13" s="101"/>
      <c r="N13" s="39" t="s">
        <v>76</v>
      </c>
      <c r="O13" s="64"/>
      <c r="P13" s="101" t="str">
        <f t="shared" si="4"/>
        <v/>
      </c>
      <c r="Q13" s="64"/>
      <c r="R13" s="127"/>
      <c r="S13" s="101" t="str">
        <f t="shared" si="5"/>
        <v/>
      </c>
      <c r="T13" s="92"/>
      <c r="U13" s="127"/>
      <c r="V13" s="101"/>
      <c r="W13" s="64"/>
      <c r="X13" s="101"/>
      <c r="Z13" s="35" t="s">
        <v>76</v>
      </c>
      <c r="AA13" s="86">
        <v>14</v>
      </c>
      <c r="AB13" s="130" t="str">
        <f t="shared" si="6"/>
        <v/>
      </c>
      <c r="AC13" s="62">
        <v>0</v>
      </c>
      <c r="AD13" s="88">
        <v>8</v>
      </c>
      <c r="AE13" s="130">
        <f t="shared" si="7"/>
        <v>0</v>
      </c>
      <c r="AF13" s="137"/>
      <c r="AG13" s="88"/>
      <c r="AH13" s="130">
        <v>10</v>
      </c>
      <c r="AI13" s="86"/>
      <c r="AJ13" s="87"/>
      <c r="AL13" s="35" t="s">
        <v>76</v>
      </c>
      <c r="AM13" s="86">
        <v>8</v>
      </c>
      <c r="AN13" s="130">
        <f t="shared" si="8"/>
        <v>5</v>
      </c>
      <c r="AO13" s="62">
        <v>3</v>
      </c>
      <c r="AP13" s="88">
        <v>3</v>
      </c>
      <c r="AQ13" s="130">
        <f t="shared" si="9"/>
        <v>15</v>
      </c>
      <c r="AR13" s="137"/>
      <c r="AS13" s="88"/>
      <c r="AT13" s="130">
        <v>10</v>
      </c>
      <c r="AU13" s="86"/>
      <c r="AV13" s="87"/>
      <c r="AX13" s="39" t="s">
        <v>76</v>
      </c>
      <c r="AY13" s="43">
        <f t="shared" si="0"/>
        <v>11</v>
      </c>
      <c r="AZ13" s="46">
        <f t="shared" si="1"/>
        <v>23</v>
      </c>
      <c r="BA13" s="189">
        <f t="shared" si="10"/>
        <v>0.3235294117647059</v>
      </c>
    </row>
    <row r="14" spans="2:53" ht="13.15" customHeight="1">
      <c r="B14" s="39" t="s">
        <v>75</v>
      </c>
      <c r="C14" s="42">
        <v>11</v>
      </c>
      <c r="D14" s="41" t="str">
        <f t="shared" si="2"/>
        <v/>
      </c>
      <c r="E14" s="42">
        <v>2</v>
      </c>
      <c r="F14" s="42">
        <v>6</v>
      </c>
      <c r="G14" s="41">
        <f t="shared" si="3"/>
        <v>10</v>
      </c>
      <c r="H14" s="68"/>
      <c r="I14" s="46"/>
      <c r="J14" s="41">
        <v>10</v>
      </c>
      <c r="K14" s="42"/>
      <c r="L14" s="41"/>
      <c r="N14" s="39" t="s">
        <v>75</v>
      </c>
      <c r="O14" s="130">
        <v>12</v>
      </c>
      <c r="P14" s="86" t="str">
        <f t="shared" si="4"/>
        <v/>
      </c>
      <c r="Q14" s="130">
        <v>1</v>
      </c>
      <c r="R14" s="133">
        <v>5</v>
      </c>
      <c r="S14" s="86">
        <f t="shared" si="5"/>
        <v>5</v>
      </c>
      <c r="T14" s="95"/>
      <c r="U14" s="133"/>
      <c r="V14" s="86">
        <v>10</v>
      </c>
      <c r="W14" s="130"/>
      <c r="X14" s="86"/>
      <c r="Z14" s="35" t="s">
        <v>75</v>
      </c>
      <c r="AA14" s="86">
        <v>12</v>
      </c>
      <c r="AB14" s="130" t="str">
        <f t="shared" si="6"/>
        <v/>
      </c>
      <c r="AC14" s="62">
        <v>2</v>
      </c>
      <c r="AD14" s="88">
        <v>6</v>
      </c>
      <c r="AE14" s="130">
        <f t="shared" si="7"/>
        <v>10</v>
      </c>
      <c r="AF14" s="137"/>
      <c r="AG14" s="88"/>
      <c r="AH14" s="130">
        <v>10</v>
      </c>
      <c r="AI14" s="86"/>
      <c r="AJ14" s="87"/>
      <c r="AL14" s="35" t="s">
        <v>75</v>
      </c>
      <c r="AM14" s="86">
        <v>14</v>
      </c>
      <c r="AN14" s="130" t="str">
        <f t="shared" si="8"/>
        <v/>
      </c>
      <c r="AO14" s="62">
        <v>0</v>
      </c>
      <c r="AP14" s="88">
        <v>6</v>
      </c>
      <c r="AQ14" s="130">
        <f t="shared" si="9"/>
        <v>0</v>
      </c>
      <c r="AR14" s="137"/>
      <c r="AS14" s="88"/>
      <c r="AT14" s="130">
        <v>10</v>
      </c>
      <c r="AU14" s="86"/>
      <c r="AV14" s="87"/>
      <c r="AX14" s="39" t="s">
        <v>75</v>
      </c>
      <c r="AY14" s="43">
        <f t="shared" si="0"/>
        <v>13</v>
      </c>
      <c r="AZ14" s="46">
        <f t="shared" si="1"/>
        <v>41</v>
      </c>
      <c r="BA14" s="189">
        <f t="shared" si="10"/>
        <v>0.24074074074074073</v>
      </c>
    </row>
    <row r="15" spans="2:53" ht="13.15" customHeight="1">
      <c r="B15" s="39" t="s">
        <v>79</v>
      </c>
      <c r="C15" s="42">
        <v>13</v>
      </c>
      <c r="D15" s="41" t="str">
        <f t="shared" si="2"/>
        <v/>
      </c>
      <c r="E15" s="42">
        <v>0</v>
      </c>
      <c r="F15" s="42">
        <v>8</v>
      </c>
      <c r="G15" s="41">
        <f t="shared" si="3"/>
        <v>0</v>
      </c>
      <c r="H15" s="68"/>
      <c r="I15" s="46"/>
      <c r="J15" s="41">
        <v>10</v>
      </c>
      <c r="K15" s="42"/>
      <c r="L15" s="41"/>
      <c r="N15" s="39" t="s">
        <v>79</v>
      </c>
      <c r="O15" s="130">
        <v>11</v>
      </c>
      <c r="P15" s="86" t="str">
        <f t="shared" si="4"/>
        <v/>
      </c>
      <c r="Q15" s="130">
        <v>2</v>
      </c>
      <c r="R15" s="133">
        <v>4</v>
      </c>
      <c r="S15" s="86">
        <f t="shared" si="5"/>
        <v>10</v>
      </c>
      <c r="T15" s="95"/>
      <c r="U15" s="133"/>
      <c r="V15" s="86">
        <v>10</v>
      </c>
      <c r="W15" s="130"/>
      <c r="X15" s="86"/>
      <c r="Z15" s="35" t="s">
        <v>79</v>
      </c>
      <c r="AA15" s="86">
        <v>13</v>
      </c>
      <c r="AB15" s="130" t="str">
        <f t="shared" si="6"/>
        <v/>
      </c>
      <c r="AC15" s="62">
        <v>1</v>
      </c>
      <c r="AD15" s="88">
        <v>7</v>
      </c>
      <c r="AE15" s="130">
        <f t="shared" si="7"/>
        <v>5</v>
      </c>
      <c r="AF15" s="137"/>
      <c r="AG15" s="88"/>
      <c r="AH15" s="130">
        <v>10</v>
      </c>
      <c r="AI15" s="86"/>
      <c r="AJ15" s="87"/>
      <c r="AL15" s="35" t="s">
        <v>79</v>
      </c>
      <c r="AM15" s="86">
        <v>10</v>
      </c>
      <c r="AN15" s="130" t="str">
        <f t="shared" si="8"/>
        <v/>
      </c>
      <c r="AO15" s="62">
        <v>2</v>
      </c>
      <c r="AP15" s="88">
        <v>4</v>
      </c>
      <c r="AQ15" s="130">
        <f t="shared" si="9"/>
        <v>10</v>
      </c>
      <c r="AR15" s="137"/>
      <c r="AS15" s="88"/>
      <c r="AT15" s="130">
        <v>10</v>
      </c>
      <c r="AU15" s="86"/>
      <c r="AV15" s="87"/>
      <c r="AX15" s="39" t="s">
        <v>79</v>
      </c>
      <c r="AY15" s="43">
        <f t="shared" si="0"/>
        <v>13</v>
      </c>
      <c r="AZ15" s="46">
        <f t="shared" si="1"/>
        <v>41</v>
      </c>
      <c r="BA15" s="189">
        <f t="shared" si="10"/>
        <v>0.24074074074074073</v>
      </c>
    </row>
    <row r="16" spans="2:53" ht="13.15" customHeight="1">
      <c r="B16" s="39" t="s">
        <v>82</v>
      </c>
      <c r="C16" s="64"/>
      <c r="D16" s="101" t="str">
        <f t="shared" si="2"/>
        <v/>
      </c>
      <c r="E16" s="64"/>
      <c r="F16" s="64"/>
      <c r="G16" s="101" t="str">
        <f t="shared" si="3"/>
        <v/>
      </c>
      <c r="H16" s="92"/>
      <c r="I16" s="127"/>
      <c r="J16" s="101"/>
      <c r="K16" s="64"/>
      <c r="L16" s="101"/>
      <c r="N16" s="39" t="s">
        <v>82</v>
      </c>
      <c r="O16" s="64"/>
      <c r="P16" s="101" t="str">
        <f t="shared" si="4"/>
        <v/>
      </c>
      <c r="Q16" s="64"/>
      <c r="R16" s="127"/>
      <c r="S16" s="101" t="str">
        <f t="shared" si="5"/>
        <v/>
      </c>
      <c r="T16" s="92"/>
      <c r="U16" s="127"/>
      <c r="V16" s="101"/>
      <c r="W16" s="64"/>
      <c r="X16" s="101"/>
      <c r="Z16" s="35" t="s">
        <v>82</v>
      </c>
      <c r="AA16" s="101"/>
      <c r="AB16" s="64" t="str">
        <f t="shared" si="6"/>
        <v/>
      </c>
      <c r="AC16" s="65"/>
      <c r="AD16" s="67"/>
      <c r="AE16" s="64" t="str">
        <f t="shared" si="7"/>
        <v/>
      </c>
      <c r="AF16" s="135"/>
      <c r="AG16" s="67"/>
      <c r="AH16" s="64"/>
      <c r="AI16" s="101"/>
      <c r="AJ16" s="66"/>
      <c r="AL16" s="35" t="s">
        <v>82</v>
      </c>
      <c r="AM16" s="101"/>
      <c r="AN16" s="64" t="str">
        <f t="shared" si="8"/>
        <v/>
      </c>
      <c r="AO16" s="65"/>
      <c r="AP16" s="67"/>
      <c r="AQ16" s="64" t="str">
        <f t="shared" si="9"/>
        <v/>
      </c>
      <c r="AR16" s="135"/>
      <c r="AS16" s="67"/>
      <c r="AT16" s="64"/>
      <c r="AU16" s="101"/>
      <c r="AV16" s="66"/>
      <c r="AX16" s="39" t="s">
        <v>82</v>
      </c>
      <c r="AY16" s="43">
        <f t="shared" si="0"/>
        <v>0</v>
      </c>
      <c r="AZ16" s="46">
        <f t="shared" si="1"/>
        <v>0</v>
      </c>
      <c r="BA16" s="189" t="str">
        <f t="shared" si="10"/>
        <v>0%</v>
      </c>
    </row>
    <row r="17" spans="2:54" ht="13.15" customHeight="1">
      <c r="B17" s="39" t="s">
        <v>81</v>
      </c>
      <c r="C17" s="42">
        <v>6</v>
      </c>
      <c r="D17" s="41">
        <f t="shared" si="2"/>
        <v>15</v>
      </c>
      <c r="E17" s="42">
        <v>4</v>
      </c>
      <c r="F17" s="42">
        <v>4</v>
      </c>
      <c r="G17" s="41">
        <f t="shared" si="3"/>
        <v>20</v>
      </c>
      <c r="H17" s="68"/>
      <c r="I17" s="46"/>
      <c r="J17" s="41">
        <v>10</v>
      </c>
      <c r="K17" s="42"/>
      <c r="L17" s="41"/>
      <c r="N17" s="39" t="s">
        <v>81</v>
      </c>
      <c r="O17" s="130">
        <v>3</v>
      </c>
      <c r="P17" s="86">
        <f t="shared" si="4"/>
        <v>30</v>
      </c>
      <c r="Q17" s="130">
        <v>5</v>
      </c>
      <c r="R17" s="133">
        <v>1</v>
      </c>
      <c r="S17" s="86">
        <f t="shared" si="5"/>
        <v>25</v>
      </c>
      <c r="T17" s="95"/>
      <c r="U17" s="133"/>
      <c r="V17" s="86">
        <v>10</v>
      </c>
      <c r="W17" s="130"/>
      <c r="X17" s="86"/>
      <c r="Z17" s="35" t="s">
        <v>81</v>
      </c>
      <c r="AA17" s="86">
        <v>10</v>
      </c>
      <c r="AB17" s="130" t="str">
        <f t="shared" si="6"/>
        <v/>
      </c>
      <c r="AC17" s="62">
        <v>3</v>
      </c>
      <c r="AD17" s="88">
        <v>5</v>
      </c>
      <c r="AE17" s="130">
        <f t="shared" si="7"/>
        <v>15</v>
      </c>
      <c r="AF17" s="137"/>
      <c r="AG17" s="88"/>
      <c r="AH17" s="130">
        <v>10</v>
      </c>
      <c r="AI17" s="86"/>
      <c r="AJ17" s="87"/>
      <c r="AL17" s="35" t="s">
        <v>81</v>
      </c>
      <c r="AM17" s="86">
        <v>13</v>
      </c>
      <c r="AN17" s="130" t="str">
        <f t="shared" si="8"/>
        <v/>
      </c>
      <c r="AO17" s="62">
        <v>1</v>
      </c>
      <c r="AP17" s="88">
        <v>5</v>
      </c>
      <c r="AQ17" s="130">
        <f t="shared" si="9"/>
        <v>5</v>
      </c>
      <c r="AR17" s="137"/>
      <c r="AS17" s="88"/>
      <c r="AT17" s="130">
        <v>10</v>
      </c>
      <c r="AU17" s="86"/>
      <c r="AV17" s="87"/>
      <c r="AX17" s="39" t="s">
        <v>81</v>
      </c>
      <c r="AY17" s="43">
        <f t="shared" si="0"/>
        <v>29</v>
      </c>
      <c r="AZ17" s="46">
        <f t="shared" si="1"/>
        <v>25</v>
      </c>
      <c r="BA17" s="189">
        <f t="shared" si="10"/>
        <v>0.53703703703703709</v>
      </c>
    </row>
    <row r="18" spans="2:54" ht="13.15" customHeight="1">
      <c r="B18" s="39" t="s">
        <v>78</v>
      </c>
      <c r="C18" s="42">
        <v>5</v>
      </c>
      <c r="D18" s="41">
        <f t="shared" si="2"/>
        <v>20</v>
      </c>
      <c r="E18" s="42">
        <v>4</v>
      </c>
      <c r="F18" s="42">
        <v>4</v>
      </c>
      <c r="G18" s="41">
        <f t="shared" si="3"/>
        <v>20</v>
      </c>
      <c r="H18" s="68"/>
      <c r="I18" s="46">
        <v>1</v>
      </c>
      <c r="J18" s="41">
        <v>10</v>
      </c>
      <c r="K18" s="42"/>
      <c r="L18" s="41"/>
      <c r="N18" s="39" t="s">
        <v>78</v>
      </c>
      <c r="O18" s="130">
        <v>10</v>
      </c>
      <c r="P18" s="86" t="str">
        <f t="shared" si="4"/>
        <v/>
      </c>
      <c r="Q18" s="130">
        <v>2</v>
      </c>
      <c r="R18" s="133">
        <v>4</v>
      </c>
      <c r="S18" s="86">
        <f t="shared" si="5"/>
        <v>10</v>
      </c>
      <c r="T18" s="95"/>
      <c r="U18" s="133"/>
      <c r="V18" s="86">
        <v>10</v>
      </c>
      <c r="W18" s="130"/>
      <c r="X18" s="86"/>
      <c r="Z18" s="35" t="s">
        <v>78</v>
      </c>
      <c r="AA18" s="86">
        <v>11</v>
      </c>
      <c r="AB18" s="130" t="str">
        <f t="shared" si="6"/>
        <v/>
      </c>
      <c r="AC18" s="62">
        <v>3</v>
      </c>
      <c r="AD18" s="88">
        <v>5</v>
      </c>
      <c r="AE18" s="130">
        <f t="shared" si="7"/>
        <v>15</v>
      </c>
      <c r="AF18" s="137"/>
      <c r="AG18" s="88"/>
      <c r="AH18" s="130">
        <v>10</v>
      </c>
      <c r="AI18" s="86"/>
      <c r="AJ18" s="87"/>
      <c r="AL18" s="35" t="s">
        <v>78</v>
      </c>
      <c r="AM18" s="101"/>
      <c r="AN18" s="64" t="str">
        <f t="shared" si="8"/>
        <v/>
      </c>
      <c r="AO18" s="65"/>
      <c r="AP18" s="67"/>
      <c r="AQ18" s="64" t="str">
        <f t="shared" si="9"/>
        <v/>
      </c>
      <c r="AR18" s="135"/>
      <c r="AS18" s="67"/>
      <c r="AT18" s="64"/>
      <c r="AU18" s="101"/>
      <c r="AV18" s="66"/>
      <c r="AX18" s="39" t="s">
        <v>78</v>
      </c>
      <c r="AY18" s="43">
        <f t="shared" si="0"/>
        <v>21</v>
      </c>
      <c r="AZ18" s="46">
        <f t="shared" si="1"/>
        <v>27</v>
      </c>
      <c r="BA18" s="189">
        <f t="shared" si="10"/>
        <v>0.4375</v>
      </c>
    </row>
    <row r="19" spans="2:54" ht="13.15" customHeight="1">
      <c r="B19" s="41"/>
      <c r="C19" s="42"/>
      <c r="D19" s="41" t="str">
        <f>IF(C19=1,50,IF(C19=2,40,IF(C19=3,30,IF(C19=4,25,IF(C19=5,20,IF(C19=6,15,IF(C19=7,10,IF(C19=8,5,IF(C19&gt;8.5,"",IF(C19="",""))))))))))</f>
        <v/>
      </c>
      <c r="E19" s="42"/>
      <c r="F19" s="42"/>
      <c r="G19" s="41" t="str">
        <f>IF(E19="","",E19*5)</f>
        <v/>
      </c>
      <c r="H19" s="68"/>
      <c r="I19" s="46"/>
      <c r="J19" s="41"/>
      <c r="K19" s="42"/>
      <c r="L19" s="41"/>
      <c r="N19" s="41"/>
      <c r="O19" s="130"/>
      <c r="P19" s="86" t="str">
        <f>IF(O19=1,50,IF(O19=2,40,IF(O19=3,30,IF(O19=4,25,IF(O19=5,20,IF(O19=6,15,IF(O19=7,10,IF(O19=8,5,IF(O19&gt;8.5,"",IF(O19="",""))))))))))</f>
        <v/>
      </c>
      <c r="Q19" s="130"/>
      <c r="R19" s="133"/>
      <c r="S19" s="86" t="str">
        <f>IF(Q19="","",Q19*5)</f>
        <v/>
      </c>
      <c r="T19" s="95"/>
      <c r="U19" s="133"/>
      <c r="V19" s="86"/>
      <c r="W19" s="130"/>
      <c r="X19" s="86"/>
      <c r="Z19" s="40"/>
      <c r="AA19" s="86"/>
      <c r="AB19" s="130" t="str">
        <f>IF(AA19=1,50,IF(AA19=2,40,IF(AA19=3,30,IF(AA19=4,25,IF(AA19=5,20,IF(AA19=6,15,IF(AA19=7,10,IF(AA19=8,5,IF(AA19&gt;8.5,"",IF(AA19="",""))))))))))</f>
        <v/>
      </c>
      <c r="AC19" s="62"/>
      <c r="AD19" s="88"/>
      <c r="AE19" s="130" t="str">
        <f>IF(AC19="","",AC19*5)</f>
        <v/>
      </c>
      <c r="AF19" s="137"/>
      <c r="AG19" s="88"/>
      <c r="AH19" s="130"/>
      <c r="AI19" s="86"/>
      <c r="AJ19" s="87"/>
      <c r="AL19" s="40"/>
      <c r="AM19" s="86"/>
      <c r="AN19" s="130" t="str">
        <f>IF(AM19=1,50,IF(AM19=2,40,IF(AM19=3,30,IF(AM19=4,25,IF(AM19=5,20,IF(AM19=6,15,IF(AM19=7,10,IF(AM19=8,5,IF(AM19&gt;8.5,"",IF(AM19="",""))))))))))</f>
        <v/>
      </c>
      <c r="AO19" s="62"/>
      <c r="AP19" s="88"/>
      <c r="AQ19" s="130" t="str">
        <f>IF(AO19="","",AO19*5)</f>
        <v/>
      </c>
      <c r="AR19" s="137"/>
      <c r="AS19" s="88"/>
      <c r="AT19" s="130"/>
      <c r="AU19" s="86"/>
      <c r="AV19" s="87"/>
      <c r="AX19" s="41" t="s">
        <v>100</v>
      </c>
      <c r="AY19" s="43">
        <f t="shared" si="0"/>
        <v>13</v>
      </c>
      <c r="AZ19" s="46">
        <f t="shared" si="1"/>
        <v>13</v>
      </c>
      <c r="BA19" s="189">
        <f t="shared" si="10"/>
        <v>0.5</v>
      </c>
    </row>
    <row r="20" spans="2:54" ht="13.15" customHeight="1">
      <c r="B20" s="39"/>
      <c r="C20" s="129"/>
      <c r="D20" s="161" t="str">
        <f t="shared" si="2"/>
        <v/>
      </c>
      <c r="E20" s="186"/>
      <c r="F20" s="132"/>
      <c r="G20" s="161" t="str">
        <f t="shared" si="3"/>
        <v/>
      </c>
      <c r="H20" s="186"/>
      <c r="I20" s="132"/>
      <c r="J20" s="161"/>
      <c r="K20" s="129"/>
      <c r="L20" s="161"/>
      <c r="N20" s="161"/>
      <c r="O20" s="129"/>
      <c r="P20" s="161" t="str">
        <f t="shared" si="4"/>
        <v/>
      </c>
      <c r="Q20" s="186"/>
      <c r="R20" s="132"/>
      <c r="S20" s="161" t="str">
        <f t="shared" si="5"/>
        <v/>
      </c>
      <c r="T20" s="186"/>
      <c r="U20" s="132"/>
      <c r="V20" s="161"/>
      <c r="W20" s="129"/>
      <c r="X20" s="161"/>
      <c r="Z20" s="39"/>
      <c r="AA20" s="161"/>
      <c r="AB20" s="129" t="str">
        <f t="shared" si="6"/>
        <v/>
      </c>
      <c r="AC20" s="162"/>
      <c r="AD20" s="163"/>
      <c r="AE20" s="129" t="str">
        <f t="shared" si="7"/>
        <v/>
      </c>
      <c r="AF20" s="162"/>
      <c r="AG20" s="163"/>
      <c r="AH20" s="129"/>
      <c r="AI20" s="161"/>
      <c r="AJ20" s="164"/>
      <c r="AL20" s="39"/>
      <c r="AM20" s="161"/>
      <c r="AN20" s="129" t="str">
        <f t="shared" si="8"/>
        <v/>
      </c>
      <c r="AO20" s="162"/>
      <c r="AP20" s="163"/>
      <c r="AQ20" s="129" t="str">
        <f t="shared" si="9"/>
        <v/>
      </c>
      <c r="AR20" s="162"/>
      <c r="AS20" s="163"/>
      <c r="AT20" s="129"/>
      <c r="AU20" s="161"/>
      <c r="AV20" s="164"/>
      <c r="AX20" s="39" t="s">
        <v>104</v>
      </c>
      <c r="AY20" s="38">
        <f t="shared" si="0"/>
        <v>10</v>
      </c>
      <c r="AZ20" s="45">
        <f t="shared" si="1"/>
        <v>4</v>
      </c>
      <c r="BA20" s="189">
        <f t="shared" si="10"/>
        <v>0.7142857142857143</v>
      </c>
    </row>
    <row r="21" spans="2:54" ht="13.15" customHeight="1" thickBot="1">
      <c r="B21" s="168"/>
      <c r="C21" s="174"/>
      <c r="D21" s="90" t="str">
        <f t="shared" si="2"/>
        <v/>
      </c>
      <c r="E21" s="187"/>
      <c r="F21" s="188"/>
      <c r="G21" s="90" t="str">
        <f t="shared" si="3"/>
        <v/>
      </c>
      <c r="H21" s="187"/>
      <c r="I21" s="188"/>
      <c r="J21" s="90"/>
      <c r="K21" s="174"/>
      <c r="L21" s="90"/>
      <c r="N21" s="90"/>
      <c r="O21" s="174"/>
      <c r="P21" s="90" t="str">
        <f t="shared" si="4"/>
        <v/>
      </c>
      <c r="Q21" s="187"/>
      <c r="R21" s="188"/>
      <c r="S21" s="90" t="str">
        <f t="shared" si="5"/>
        <v/>
      </c>
      <c r="T21" s="187"/>
      <c r="U21" s="188"/>
      <c r="V21" s="90"/>
      <c r="W21" s="174"/>
      <c r="X21" s="90"/>
      <c r="Z21" s="168"/>
      <c r="AA21" s="90"/>
      <c r="AB21" s="174" t="str">
        <f t="shared" si="6"/>
        <v/>
      </c>
      <c r="AC21" s="175"/>
      <c r="AD21" s="176"/>
      <c r="AE21" s="174" t="str">
        <f t="shared" si="7"/>
        <v/>
      </c>
      <c r="AF21" s="175"/>
      <c r="AG21" s="176"/>
      <c r="AH21" s="174"/>
      <c r="AI21" s="90"/>
      <c r="AJ21" s="177"/>
      <c r="AL21" s="168"/>
      <c r="AM21" s="90"/>
      <c r="AN21" s="174" t="str">
        <f t="shared" si="8"/>
        <v/>
      </c>
      <c r="AO21" s="175"/>
      <c r="AP21" s="176"/>
      <c r="AQ21" s="174" t="str">
        <f t="shared" si="9"/>
        <v/>
      </c>
      <c r="AR21" s="175"/>
      <c r="AS21" s="176"/>
      <c r="AT21" s="174"/>
      <c r="AU21" s="90"/>
      <c r="AV21" s="177"/>
      <c r="AX21" s="168"/>
      <c r="AY21" s="171">
        <f t="shared" si="0"/>
        <v>0</v>
      </c>
      <c r="AZ21" s="172">
        <f t="shared" si="1"/>
        <v>0</v>
      </c>
      <c r="BA21" s="190" t="str">
        <f t="shared" si="10"/>
        <v>0%</v>
      </c>
    </row>
    <row r="22" spans="2:54" ht="13.15" customHeight="1" thickBot="1"/>
    <row r="23" spans="2:54" ht="13.15" customHeight="1" thickBot="1">
      <c r="B23" s="234"/>
      <c r="C23" s="27" t="s">
        <v>7</v>
      </c>
      <c r="D23" s="230" t="s">
        <v>88</v>
      </c>
      <c r="E23" s="231"/>
      <c r="F23" s="231"/>
      <c r="G23" s="231"/>
      <c r="H23" s="232"/>
      <c r="I23" s="230" t="s">
        <v>8</v>
      </c>
      <c r="J23" s="233"/>
      <c r="K23" s="236">
        <v>42624</v>
      </c>
      <c r="L23" s="237"/>
      <c r="N23" s="234"/>
      <c r="O23" s="27" t="s">
        <v>7</v>
      </c>
      <c r="P23" s="230" t="s">
        <v>89</v>
      </c>
      <c r="Q23" s="231"/>
      <c r="R23" s="231"/>
      <c r="S23" s="231"/>
      <c r="T23" s="232"/>
      <c r="U23" s="230" t="s">
        <v>8</v>
      </c>
      <c r="V23" s="233"/>
      <c r="W23" s="236">
        <v>42652</v>
      </c>
      <c r="X23" s="237"/>
      <c r="Z23" s="234"/>
      <c r="AA23" s="27" t="s">
        <v>7</v>
      </c>
      <c r="AB23" s="230" t="s">
        <v>87</v>
      </c>
      <c r="AC23" s="231"/>
      <c r="AD23" s="231"/>
      <c r="AE23" s="231"/>
      <c r="AF23" s="232"/>
      <c r="AG23" s="230" t="s">
        <v>8</v>
      </c>
      <c r="AH23" s="233"/>
      <c r="AI23" s="236">
        <v>42673</v>
      </c>
      <c r="AJ23" s="237"/>
      <c r="AL23" s="234"/>
      <c r="AM23" s="27" t="s">
        <v>7</v>
      </c>
      <c r="AN23" s="230" t="s">
        <v>53</v>
      </c>
      <c r="AO23" s="231"/>
      <c r="AP23" s="231"/>
      <c r="AQ23" s="231"/>
      <c r="AR23" s="232"/>
      <c r="AS23" s="230" t="s">
        <v>8</v>
      </c>
      <c r="AT23" s="233"/>
      <c r="AU23" s="236">
        <v>42708</v>
      </c>
      <c r="AV23" s="237"/>
      <c r="AX23" s="234"/>
      <c r="AY23" s="240" t="s">
        <v>41</v>
      </c>
      <c r="AZ23" s="244" t="s">
        <v>42</v>
      </c>
      <c r="BA23" s="242" t="s">
        <v>110</v>
      </c>
      <c r="BB23" s="238" t="s">
        <v>27</v>
      </c>
    </row>
    <row r="24" spans="2:54" ht="13.15" customHeight="1" thickBot="1">
      <c r="B24" s="235"/>
      <c r="C24" s="28" t="s">
        <v>12</v>
      </c>
      <c r="D24" s="29" t="s">
        <v>4</v>
      </c>
      <c r="E24" s="141" t="s">
        <v>25</v>
      </c>
      <c r="F24" s="143" t="s">
        <v>26</v>
      </c>
      <c r="G24" s="69" t="s">
        <v>86</v>
      </c>
      <c r="H24" s="30" t="s">
        <v>10</v>
      </c>
      <c r="I24" s="31" t="s">
        <v>11</v>
      </c>
      <c r="J24" s="32" t="s">
        <v>5</v>
      </c>
      <c r="K24" s="33" t="s">
        <v>3</v>
      </c>
      <c r="L24" s="81" t="s">
        <v>6</v>
      </c>
      <c r="N24" s="235"/>
      <c r="O24" s="28" t="s">
        <v>12</v>
      </c>
      <c r="P24" s="29" t="s">
        <v>4</v>
      </c>
      <c r="Q24" s="141" t="s">
        <v>25</v>
      </c>
      <c r="R24" s="143" t="s">
        <v>26</v>
      </c>
      <c r="S24" s="30" t="s">
        <v>86</v>
      </c>
      <c r="T24" s="30" t="s">
        <v>10</v>
      </c>
      <c r="U24" s="31" t="s">
        <v>11</v>
      </c>
      <c r="V24" s="32" t="s">
        <v>5</v>
      </c>
      <c r="W24" s="33" t="s">
        <v>3</v>
      </c>
      <c r="X24" s="34" t="s">
        <v>6</v>
      </c>
      <c r="Z24" s="235"/>
      <c r="AA24" s="28" t="s">
        <v>12</v>
      </c>
      <c r="AB24" s="29" t="s">
        <v>4</v>
      </c>
      <c r="AC24" s="141" t="s">
        <v>25</v>
      </c>
      <c r="AD24" s="143" t="s">
        <v>26</v>
      </c>
      <c r="AE24" s="30" t="s">
        <v>86</v>
      </c>
      <c r="AF24" s="30" t="s">
        <v>10</v>
      </c>
      <c r="AG24" s="31" t="s">
        <v>11</v>
      </c>
      <c r="AH24" s="32" t="s">
        <v>5</v>
      </c>
      <c r="AI24" s="33" t="s">
        <v>3</v>
      </c>
      <c r="AJ24" s="34" t="s">
        <v>6</v>
      </c>
      <c r="AL24" s="235"/>
      <c r="AM24" s="28" t="s">
        <v>12</v>
      </c>
      <c r="AN24" s="29" t="s">
        <v>4</v>
      </c>
      <c r="AO24" s="141" t="s">
        <v>25</v>
      </c>
      <c r="AP24" s="143" t="s">
        <v>26</v>
      </c>
      <c r="AQ24" s="30" t="s">
        <v>86</v>
      </c>
      <c r="AR24" s="30" t="s">
        <v>10</v>
      </c>
      <c r="AS24" s="31" t="s">
        <v>11</v>
      </c>
      <c r="AT24" s="32" t="s">
        <v>5</v>
      </c>
      <c r="AU24" s="33" t="s">
        <v>3</v>
      </c>
      <c r="AV24" s="34" t="s">
        <v>6</v>
      </c>
      <c r="AX24" s="235"/>
      <c r="AY24" s="241"/>
      <c r="AZ24" s="245"/>
      <c r="BA24" s="243"/>
      <c r="BB24" s="239"/>
    </row>
    <row r="25" spans="2:54" ht="13.15" customHeight="1">
      <c r="B25" s="35" t="s">
        <v>68</v>
      </c>
      <c r="C25" s="83">
        <v>2</v>
      </c>
      <c r="D25" s="83">
        <f>IF(C25=1,50,IF(C25=2,40,IF(C25=3,30,IF(C25=4,25,IF(C25=5,20,IF(C25=6,15,IF(C25=7,10,IF(C25=8,5,IF(C25&gt;8.5,"",IF(C25="",""))))))))))</f>
        <v>40</v>
      </c>
      <c r="E25" s="129">
        <v>5</v>
      </c>
      <c r="F25" s="132">
        <v>1</v>
      </c>
      <c r="G25" s="83">
        <f>IF(E25="","",E25*5)</f>
        <v>25</v>
      </c>
      <c r="H25" s="96"/>
      <c r="I25" s="134">
        <v>2</v>
      </c>
      <c r="J25" s="83">
        <v>10</v>
      </c>
      <c r="K25" s="83"/>
      <c r="L25" s="84"/>
      <c r="M25" s="97"/>
      <c r="N25" s="35" t="s">
        <v>68</v>
      </c>
      <c r="O25" s="83">
        <v>6</v>
      </c>
      <c r="P25" s="131">
        <f>IF(O25=1,50,IF(O25=2,40,IF(O25=3,30,IF(O25=4,25,IF(O25=5,20,IF(O25=6,15,IF(O25=7,10,IF(O25=8,5,IF(O25&gt;8.5,"",IF(O25="",""))))))))))</f>
        <v>15</v>
      </c>
      <c r="Q25" s="82">
        <v>4</v>
      </c>
      <c r="R25" s="85">
        <v>2</v>
      </c>
      <c r="S25" s="131">
        <f>IF(Q25="","",Q25*5)</f>
        <v>20</v>
      </c>
      <c r="T25" s="136"/>
      <c r="U25" s="85">
        <v>1</v>
      </c>
      <c r="V25" s="131">
        <v>10</v>
      </c>
      <c r="W25" s="83"/>
      <c r="X25" s="84"/>
      <c r="Z25" s="35" t="s">
        <v>68</v>
      </c>
      <c r="AA25" s="86"/>
      <c r="AB25" s="130" t="str">
        <f t="shared" ref="AB25" si="11">IF(AA25=1,50,IF(AA25=2,40,IF(AA25=3,30,IF(AA25=4,25,IF(AA25=5,20,IF(AA25=6,15,IF(AA25=7,10,IF(AA25=8,5,IF(AA25&gt;8.5,"",IF(AA25="",""))))))))))</f>
        <v/>
      </c>
      <c r="AC25" s="62"/>
      <c r="AD25" s="88"/>
      <c r="AE25" s="130" t="str">
        <f t="shared" ref="AE25" si="12">IF(AC25="","",AC25*5)</f>
        <v/>
      </c>
      <c r="AF25" s="137"/>
      <c r="AG25" s="88"/>
      <c r="AH25" s="130">
        <v>10</v>
      </c>
      <c r="AI25" s="86"/>
      <c r="AJ25" s="87" t="s">
        <v>115</v>
      </c>
      <c r="AL25" s="35" t="s">
        <v>68</v>
      </c>
      <c r="AM25" s="83">
        <v>10</v>
      </c>
      <c r="AN25" s="131" t="str">
        <f>IF(AM25=1,50,IF(AM25=2,40,IF(AM25=3,30,IF(AM25=4,25,IF(AM25=5,20,IF(AM25=6,15,IF(AM25=7,10,IF(AM25=8,5,IF(AM25&gt;8.5,"",IF(AM25="",""))))))))))</f>
        <v/>
      </c>
      <c r="AO25" s="82">
        <v>4</v>
      </c>
      <c r="AP25" s="85">
        <v>4</v>
      </c>
      <c r="AQ25" s="131">
        <f>IF(AO25="","",AO25*5)</f>
        <v>20</v>
      </c>
      <c r="AR25" s="136"/>
      <c r="AS25" s="85">
        <v>1</v>
      </c>
      <c r="AT25" s="131">
        <v>10</v>
      </c>
      <c r="AU25" s="83"/>
      <c r="AV25" s="84"/>
      <c r="AX25" s="39" t="s">
        <v>68</v>
      </c>
      <c r="AY25" s="35">
        <v>10</v>
      </c>
      <c r="AZ25" s="35">
        <v>10</v>
      </c>
      <c r="BA25" s="39">
        <v>20</v>
      </c>
      <c r="BB25" s="25">
        <f t="shared" ref="BB25:BB42" si="13">SUM(D4,G4,H4,I4*2,J4,K4,P4,S4,T4,U4*2,V4,W4,AB4,AE4,AF4,AG4*2,AH4,AI4,AN4,AQ4,AR4,AS4*2,AT4,AU4,D25,G25,H25,I25*2,J25,P25,S25,T25,U25*2,V25,AB25,AE25,AF25,AG25*2,AH25,AN25,AQ25,AR25,AS25*2,AT25,AU25,AI25,W25,K25,AY25:BA25)</f>
        <v>500</v>
      </c>
    </row>
    <row r="26" spans="2:54" ht="13.15" customHeight="1">
      <c r="B26" s="35" t="s">
        <v>70</v>
      </c>
      <c r="C26" s="86">
        <v>5</v>
      </c>
      <c r="D26" s="86">
        <f t="shared" ref="D26:D42" si="14">IF(C26=1,50,IF(C26=2,40,IF(C26=3,30,IF(C26=4,25,IF(C26=5,20,IF(C26=6,15,IF(C26=7,10,IF(C26=8,5,IF(C26&gt;8.5,"",IF(C26="",""))))))))))</f>
        <v>20</v>
      </c>
      <c r="E26" s="130">
        <v>4</v>
      </c>
      <c r="F26" s="133">
        <v>2</v>
      </c>
      <c r="G26" s="86">
        <f t="shared" ref="G26:G42" si="15">IF(E26="","",E26*5)</f>
        <v>20</v>
      </c>
      <c r="H26" s="95"/>
      <c r="I26" s="133">
        <v>1</v>
      </c>
      <c r="J26" s="86">
        <v>10</v>
      </c>
      <c r="K26" s="86"/>
      <c r="L26" s="87"/>
      <c r="M26" s="97"/>
      <c r="N26" s="35" t="s">
        <v>70</v>
      </c>
      <c r="O26" s="86">
        <v>5</v>
      </c>
      <c r="P26" s="130">
        <f t="shared" ref="P26:P42" si="16">IF(O26=1,50,IF(O26=2,40,IF(O26=3,30,IF(O26=4,25,IF(O26=5,20,IF(O26=6,15,IF(O26=7,10,IF(O26=8,5,IF(O26&gt;8.5,"",IF(O26="",""))))))))))</f>
        <v>20</v>
      </c>
      <c r="Q26" s="62">
        <v>5</v>
      </c>
      <c r="R26" s="88">
        <v>1</v>
      </c>
      <c r="S26" s="130">
        <f t="shared" ref="S26:S42" si="17">IF(Q26="","",Q26*5)</f>
        <v>25</v>
      </c>
      <c r="T26" s="137"/>
      <c r="U26" s="88"/>
      <c r="V26" s="130">
        <v>10</v>
      </c>
      <c r="W26" s="86">
        <v>-20</v>
      </c>
      <c r="X26" s="87" t="s">
        <v>113</v>
      </c>
      <c r="Z26" s="35" t="s">
        <v>70</v>
      </c>
      <c r="AA26" s="86">
        <v>12</v>
      </c>
      <c r="AB26" s="130" t="str">
        <f t="shared" ref="AB26:AB42" si="18">IF(AA26=1,50,IF(AA26=2,40,IF(AA26=3,30,IF(AA26=4,25,IF(AA26=5,20,IF(AA26=6,15,IF(AA26=7,10,IF(AA26=8,5,IF(AA26&gt;8.5,"",IF(AA26="",""))))))))))</f>
        <v/>
      </c>
      <c r="AC26" s="62">
        <v>2</v>
      </c>
      <c r="AD26" s="88">
        <v>4</v>
      </c>
      <c r="AE26" s="130">
        <f t="shared" ref="AE26:AE42" si="19">IF(AC26="","",AC26*5)</f>
        <v>10</v>
      </c>
      <c r="AF26" s="137"/>
      <c r="AG26" s="88"/>
      <c r="AH26" s="130">
        <v>10</v>
      </c>
      <c r="AI26" s="86">
        <v>-20</v>
      </c>
      <c r="AJ26" s="87" t="s">
        <v>114</v>
      </c>
      <c r="AL26" s="35" t="s">
        <v>70</v>
      </c>
      <c r="AM26" s="86">
        <v>13</v>
      </c>
      <c r="AN26" s="130" t="str">
        <f t="shared" ref="AN26:AN42" si="20">IF(AM26=1,50,IF(AM26=2,40,IF(AM26=3,30,IF(AM26=4,25,IF(AM26=5,20,IF(AM26=6,15,IF(AM26=7,10,IF(AM26=8,5,IF(AM26&gt;8.5,"",IF(AM26="",""))))))))))</f>
        <v/>
      </c>
      <c r="AO26" s="62">
        <v>4</v>
      </c>
      <c r="AP26" s="88">
        <v>4</v>
      </c>
      <c r="AQ26" s="130">
        <f t="shared" ref="AQ26:AQ42" si="21">IF(AO26="","",AO26*5)</f>
        <v>20</v>
      </c>
      <c r="AR26" s="137"/>
      <c r="AS26" s="88"/>
      <c r="AT26" s="130">
        <v>10</v>
      </c>
      <c r="AU26" s="86"/>
      <c r="AV26" s="87"/>
      <c r="AX26" s="39" t="s">
        <v>70</v>
      </c>
      <c r="AY26" s="40"/>
      <c r="AZ26" s="40">
        <v>10</v>
      </c>
      <c r="BA26" s="41">
        <v>20</v>
      </c>
      <c r="BB26" s="25">
        <f t="shared" si="13"/>
        <v>461</v>
      </c>
    </row>
    <row r="27" spans="2:54" ht="13.15" customHeight="1">
      <c r="B27" s="35" t="s">
        <v>69</v>
      </c>
      <c r="C27" s="86">
        <v>1</v>
      </c>
      <c r="D27" s="86">
        <f t="shared" si="14"/>
        <v>50</v>
      </c>
      <c r="E27" s="130">
        <v>6</v>
      </c>
      <c r="F27" s="133">
        <v>0</v>
      </c>
      <c r="G27" s="86">
        <f t="shared" si="15"/>
        <v>30</v>
      </c>
      <c r="H27" s="95"/>
      <c r="I27" s="133">
        <v>1</v>
      </c>
      <c r="J27" s="86">
        <v>10</v>
      </c>
      <c r="K27" s="86"/>
      <c r="L27" s="87"/>
      <c r="M27" s="97"/>
      <c r="N27" s="35" t="s">
        <v>69</v>
      </c>
      <c r="O27" s="86">
        <v>3</v>
      </c>
      <c r="P27" s="130">
        <f t="shared" si="16"/>
        <v>30</v>
      </c>
      <c r="Q27" s="62">
        <v>5</v>
      </c>
      <c r="R27" s="88">
        <v>1</v>
      </c>
      <c r="S27" s="130">
        <f t="shared" si="17"/>
        <v>25</v>
      </c>
      <c r="T27" s="137"/>
      <c r="U27" s="88"/>
      <c r="V27" s="130">
        <v>10</v>
      </c>
      <c r="W27" s="86"/>
      <c r="X27" s="87"/>
      <c r="Z27" s="35" t="s">
        <v>69</v>
      </c>
      <c r="AA27" s="86">
        <v>1</v>
      </c>
      <c r="AB27" s="130">
        <f t="shared" si="18"/>
        <v>50</v>
      </c>
      <c r="AC27" s="62">
        <v>5</v>
      </c>
      <c r="AD27" s="88">
        <v>1</v>
      </c>
      <c r="AE27" s="130">
        <f t="shared" si="19"/>
        <v>25</v>
      </c>
      <c r="AF27" s="137"/>
      <c r="AG27" s="88"/>
      <c r="AH27" s="130">
        <v>10</v>
      </c>
      <c r="AI27" s="86"/>
      <c r="AJ27" s="87"/>
      <c r="AL27" s="35" t="s">
        <v>69</v>
      </c>
      <c r="AM27" s="86">
        <v>2</v>
      </c>
      <c r="AN27" s="130">
        <f t="shared" si="20"/>
        <v>40</v>
      </c>
      <c r="AO27" s="62">
        <v>6</v>
      </c>
      <c r="AP27" s="88">
        <v>2</v>
      </c>
      <c r="AQ27" s="130">
        <f t="shared" si="21"/>
        <v>30</v>
      </c>
      <c r="AR27" s="137"/>
      <c r="AS27" s="88"/>
      <c r="AT27" s="130">
        <v>10</v>
      </c>
      <c r="AU27" s="86"/>
      <c r="AV27" s="87"/>
      <c r="AX27" s="39" t="s">
        <v>69</v>
      </c>
      <c r="AY27" s="40">
        <v>10</v>
      </c>
      <c r="AZ27" s="40">
        <v>10</v>
      </c>
      <c r="BA27" s="41">
        <v>20</v>
      </c>
      <c r="BB27" s="25">
        <f t="shared" si="13"/>
        <v>604</v>
      </c>
    </row>
    <row r="28" spans="2:54" ht="13.15" customHeight="1">
      <c r="B28" s="35" t="s">
        <v>71</v>
      </c>
      <c r="C28" s="86">
        <v>3</v>
      </c>
      <c r="D28" s="86">
        <f t="shared" si="14"/>
        <v>30</v>
      </c>
      <c r="E28" s="130">
        <v>5</v>
      </c>
      <c r="F28" s="133">
        <v>1</v>
      </c>
      <c r="G28" s="86">
        <f t="shared" si="15"/>
        <v>25</v>
      </c>
      <c r="H28" s="95"/>
      <c r="I28" s="133">
        <v>1</v>
      </c>
      <c r="J28" s="86">
        <v>10</v>
      </c>
      <c r="K28" s="86"/>
      <c r="L28" s="87"/>
      <c r="M28" s="97"/>
      <c r="N28" s="35" t="s">
        <v>71</v>
      </c>
      <c r="O28" s="123"/>
      <c r="P28" s="139" t="str">
        <f t="shared" si="16"/>
        <v/>
      </c>
      <c r="Q28" s="122"/>
      <c r="R28" s="124"/>
      <c r="S28" s="139" t="str">
        <f t="shared" si="17"/>
        <v/>
      </c>
      <c r="T28" s="138"/>
      <c r="U28" s="124"/>
      <c r="V28" s="139"/>
      <c r="W28" s="123"/>
      <c r="X28" s="126"/>
      <c r="Z28" s="35" t="s">
        <v>71</v>
      </c>
      <c r="AA28" s="86">
        <v>6</v>
      </c>
      <c r="AB28" s="130">
        <f t="shared" si="18"/>
        <v>15</v>
      </c>
      <c r="AC28" s="62">
        <v>3</v>
      </c>
      <c r="AD28" s="88">
        <v>3</v>
      </c>
      <c r="AE28" s="130">
        <f t="shared" si="19"/>
        <v>15</v>
      </c>
      <c r="AF28" s="137"/>
      <c r="AG28" s="88"/>
      <c r="AH28" s="130">
        <v>10</v>
      </c>
      <c r="AI28" s="86"/>
      <c r="AJ28" s="87"/>
      <c r="AL28" s="35" t="s">
        <v>71</v>
      </c>
      <c r="AM28" s="86">
        <v>1</v>
      </c>
      <c r="AN28" s="130">
        <f t="shared" si="20"/>
        <v>50</v>
      </c>
      <c r="AO28" s="62">
        <v>6</v>
      </c>
      <c r="AP28" s="88">
        <v>2</v>
      </c>
      <c r="AQ28" s="130">
        <f t="shared" si="21"/>
        <v>30</v>
      </c>
      <c r="AR28" s="137"/>
      <c r="AS28" s="88"/>
      <c r="AT28" s="130">
        <v>10</v>
      </c>
      <c r="AU28" s="86"/>
      <c r="AV28" s="87"/>
      <c r="AX28" s="39" t="s">
        <v>71</v>
      </c>
      <c r="AY28" s="40">
        <v>10</v>
      </c>
      <c r="AZ28" s="40"/>
      <c r="BA28" s="41">
        <v>10</v>
      </c>
      <c r="BB28" s="25">
        <f t="shared" si="13"/>
        <v>393</v>
      </c>
    </row>
    <row r="29" spans="2:54" ht="13.15" customHeight="1">
      <c r="B29" s="35" t="s">
        <v>73</v>
      </c>
      <c r="C29" s="86">
        <v>4</v>
      </c>
      <c r="D29" s="86">
        <f t="shared" si="14"/>
        <v>25</v>
      </c>
      <c r="E29" s="130">
        <v>4</v>
      </c>
      <c r="F29" s="133">
        <v>2</v>
      </c>
      <c r="G29" s="86">
        <f t="shared" si="15"/>
        <v>20</v>
      </c>
      <c r="H29" s="95"/>
      <c r="I29" s="133"/>
      <c r="J29" s="86">
        <v>10</v>
      </c>
      <c r="K29" s="86"/>
      <c r="L29" s="87"/>
      <c r="M29" s="97"/>
      <c r="N29" s="35" t="s">
        <v>73</v>
      </c>
      <c r="O29" s="86">
        <v>7</v>
      </c>
      <c r="P29" s="130">
        <f t="shared" si="16"/>
        <v>10</v>
      </c>
      <c r="Q29" s="62">
        <v>3</v>
      </c>
      <c r="R29" s="88">
        <v>3</v>
      </c>
      <c r="S29" s="130">
        <f t="shared" si="17"/>
        <v>15</v>
      </c>
      <c r="T29" s="137"/>
      <c r="U29" s="88">
        <v>1</v>
      </c>
      <c r="V29" s="130">
        <v>10</v>
      </c>
      <c r="W29" s="86"/>
      <c r="X29" s="87"/>
      <c r="Z29" s="35" t="s">
        <v>73</v>
      </c>
      <c r="AA29" s="86">
        <v>3</v>
      </c>
      <c r="AB29" s="130">
        <f t="shared" si="18"/>
        <v>30</v>
      </c>
      <c r="AC29" s="62">
        <v>4</v>
      </c>
      <c r="AD29" s="88">
        <v>2</v>
      </c>
      <c r="AE29" s="130">
        <f t="shared" si="19"/>
        <v>20</v>
      </c>
      <c r="AF29" s="137"/>
      <c r="AG29" s="88"/>
      <c r="AH29" s="130">
        <v>10</v>
      </c>
      <c r="AI29" s="86"/>
      <c r="AJ29" s="87"/>
      <c r="AL29" s="35" t="s">
        <v>73</v>
      </c>
      <c r="AM29" s="86">
        <v>4</v>
      </c>
      <c r="AN29" s="130">
        <f t="shared" si="20"/>
        <v>25</v>
      </c>
      <c r="AO29" s="62">
        <v>5</v>
      </c>
      <c r="AP29" s="88">
        <v>3</v>
      </c>
      <c r="AQ29" s="130">
        <f t="shared" si="21"/>
        <v>25</v>
      </c>
      <c r="AR29" s="137"/>
      <c r="AS29" s="88"/>
      <c r="AT29" s="130">
        <v>10</v>
      </c>
      <c r="AU29" s="86"/>
      <c r="AV29" s="87"/>
      <c r="AX29" s="39" t="s">
        <v>73</v>
      </c>
      <c r="AY29" s="40">
        <v>10</v>
      </c>
      <c r="AZ29" s="40">
        <v>10</v>
      </c>
      <c r="BA29" s="41">
        <v>10</v>
      </c>
      <c r="BB29" s="25">
        <f t="shared" si="13"/>
        <v>444</v>
      </c>
    </row>
    <row r="30" spans="2:54" ht="13.15" customHeight="1">
      <c r="B30" s="35" t="s">
        <v>74</v>
      </c>
      <c r="C30" s="86">
        <v>15</v>
      </c>
      <c r="D30" s="86" t="str">
        <f t="shared" si="14"/>
        <v/>
      </c>
      <c r="E30" s="130">
        <v>1</v>
      </c>
      <c r="F30" s="133">
        <v>5</v>
      </c>
      <c r="G30" s="86">
        <f t="shared" si="15"/>
        <v>5</v>
      </c>
      <c r="H30" s="95"/>
      <c r="I30" s="133"/>
      <c r="J30" s="86">
        <v>10</v>
      </c>
      <c r="K30" s="86"/>
      <c r="L30" s="89"/>
      <c r="M30" s="98"/>
      <c r="N30" s="35" t="s">
        <v>74</v>
      </c>
      <c r="O30" s="86">
        <v>15</v>
      </c>
      <c r="P30" s="130" t="str">
        <f t="shared" si="16"/>
        <v/>
      </c>
      <c r="Q30" s="62">
        <v>1</v>
      </c>
      <c r="R30" s="88">
        <v>5</v>
      </c>
      <c r="S30" s="130">
        <f t="shared" si="17"/>
        <v>5</v>
      </c>
      <c r="T30" s="137"/>
      <c r="U30" s="88"/>
      <c r="V30" s="130">
        <v>10</v>
      </c>
      <c r="W30" s="86"/>
      <c r="X30" s="89"/>
      <c r="Z30" s="35" t="s">
        <v>74</v>
      </c>
      <c r="AA30" s="86">
        <v>14</v>
      </c>
      <c r="AB30" s="130" t="str">
        <f t="shared" si="18"/>
        <v/>
      </c>
      <c r="AC30" s="62">
        <v>1</v>
      </c>
      <c r="AD30" s="88">
        <v>5</v>
      </c>
      <c r="AE30" s="130">
        <f t="shared" si="19"/>
        <v>5</v>
      </c>
      <c r="AF30" s="137"/>
      <c r="AG30" s="88"/>
      <c r="AH30" s="130">
        <v>10</v>
      </c>
      <c r="AI30" s="86"/>
      <c r="AJ30" s="89"/>
      <c r="AL30" s="35" t="s">
        <v>74</v>
      </c>
      <c r="AM30" s="86">
        <v>16</v>
      </c>
      <c r="AN30" s="130" t="str">
        <f t="shared" si="20"/>
        <v/>
      </c>
      <c r="AO30" s="62">
        <v>3</v>
      </c>
      <c r="AP30" s="88">
        <v>5</v>
      </c>
      <c r="AQ30" s="130">
        <f t="shared" si="21"/>
        <v>15</v>
      </c>
      <c r="AR30" s="137"/>
      <c r="AS30" s="88">
        <v>1</v>
      </c>
      <c r="AT30" s="130">
        <v>10</v>
      </c>
      <c r="AU30" s="86"/>
      <c r="AV30" s="89"/>
      <c r="AX30" s="39" t="s">
        <v>74</v>
      </c>
      <c r="AY30" s="40">
        <v>10</v>
      </c>
      <c r="AZ30" s="40">
        <v>10</v>
      </c>
      <c r="BA30" s="41">
        <v>20</v>
      </c>
      <c r="BB30" s="25">
        <f t="shared" si="13"/>
        <v>202</v>
      </c>
    </row>
    <row r="31" spans="2:54" ht="13.15" customHeight="1">
      <c r="B31" s="35" t="s">
        <v>72</v>
      </c>
      <c r="C31" s="86">
        <v>11</v>
      </c>
      <c r="D31" s="86" t="str">
        <f t="shared" si="14"/>
        <v/>
      </c>
      <c r="E31" s="130">
        <v>2</v>
      </c>
      <c r="F31" s="133">
        <v>4</v>
      </c>
      <c r="G31" s="86">
        <f t="shared" si="15"/>
        <v>10</v>
      </c>
      <c r="H31" s="95"/>
      <c r="I31" s="133">
        <v>2</v>
      </c>
      <c r="J31" s="86">
        <v>10</v>
      </c>
      <c r="K31" s="86"/>
      <c r="L31" s="87"/>
      <c r="M31" s="97"/>
      <c r="N31" s="35" t="s">
        <v>72</v>
      </c>
      <c r="O31" s="86">
        <v>8</v>
      </c>
      <c r="P31" s="130">
        <f t="shared" si="16"/>
        <v>5</v>
      </c>
      <c r="Q31" s="62">
        <v>3</v>
      </c>
      <c r="R31" s="88">
        <v>3</v>
      </c>
      <c r="S31" s="130">
        <f t="shared" si="17"/>
        <v>15</v>
      </c>
      <c r="T31" s="137"/>
      <c r="U31" s="88"/>
      <c r="V31" s="130">
        <v>10</v>
      </c>
      <c r="W31" s="86"/>
      <c r="X31" s="87"/>
      <c r="Z31" s="35" t="s">
        <v>72</v>
      </c>
      <c r="AA31" s="86">
        <v>10</v>
      </c>
      <c r="AB31" s="130" t="str">
        <f t="shared" si="18"/>
        <v/>
      </c>
      <c r="AC31" s="62">
        <v>2</v>
      </c>
      <c r="AD31" s="88">
        <v>4</v>
      </c>
      <c r="AE31" s="130">
        <f t="shared" si="19"/>
        <v>10</v>
      </c>
      <c r="AF31" s="137"/>
      <c r="AG31" s="88"/>
      <c r="AH31" s="130">
        <v>10</v>
      </c>
      <c r="AI31" s="86"/>
      <c r="AJ31" s="87"/>
      <c r="AL31" s="35" t="s">
        <v>72</v>
      </c>
      <c r="AM31" s="86">
        <v>12</v>
      </c>
      <c r="AN31" s="130" t="str">
        <f t="shared" si="20"/>
        <v/>
      </c>
      <c r="AO31" s="62">
        <v>4</v>
      </c>
      <c r="AP31" s="88">
        <v>4</v>
      </c>
      <c r="AQ31" s="130">
        <f t="shared" si="21"/>
        <v>20</v>
      </c>
      <c r="AR31" s="137"/>
      <c r="AS31" s="88"/>
      <c r="AT31" s="130">
        <v>10</v>
      </c>
      <c r="AU31" s="86"/>
      <c r="AV31" s="87"/>
      <c r="AX31" s="39" t="s">
        <v>72</v>
      </c>
      <c r="AY31" s="40">
        <v>10</v>
      </c>
      <c r="AZ31" s="40"/>
      <c r="BA31" s="41">
        <v>10</v>
      </c>
      <c r="BB31" s="25">
        <f t="shared" si="13"/>
        <v>246</v>
      </c>
    </row>
    <row r="32" spans="2:54" ht="13.15" customHeight="1">
      <c r="B32" s="35" t="s">
        <v>80</v>
      </c>
      <c r="C32" s="86">
        <v>14</v>
      </c>
      <c r="D32" s="86" t="str">
        <f t="shared" si="14"/>
        <v/>
      </c>
      <c r="E32" s="130">
        <v>1</v>
      </c>
      <c r="F32" s="133">
        <v>5</v>
      </c>
      <c r="G32" s="86">
        <f t="shared" si="15"/>
        <v>5</v>
      </c>
      <c r="H32" s="95"/>
      <c r="I32" s="133">
        <v>1</v>
      </c>
      <c r="J32" s="86">
        <v>10</v>
      </c>
      <c r="K32" s="86"/>
      <c r="L32" s="87"/>
      <c r="M32" s="97"/>
      <c r="N32" s="35" t="s">
        <v>80</v>
      </c>
      <c r="O32" s="86">
        <v>4</v>
      </c>
      <c r="P32" s="130">
        <f t="shared" si="16"/>
        <v>25</v>
      </c>
      <c r="Q32" s="62">
        <v>5</v>
      </c>
      <c r="R32" s="88">
        <v>1</v>
      </c>
      <c r="S32" s="130">
        <f t="shared" si="17"/>
        <v>25</v>
      </c>
      <c r="T32" s="137"/>
      <c r="U32" s="88"/>
      <c r="V32" s="130">
        <v>10</v>
      </c>
      <c r="W32" s="86"/>
      <c r="X32" s="87"/>
      <c r="Z32" s="35" t="s">
        <v>80</v>
      </c>
      <c r="AA32" s="86">
        <v>4</v>
      </c>
      <c r="AB32" s="130">
        <f t="shared" si="18"/>
        <v>25</v>
      </c>
      <c r="AC32" s="62">
        <v>4</v>
      </c>
      <c r="AD32" s="88">
        <v>2</v>
      </c>
      <c r="AE32" s="130">
        <f t="shared" si="19"/>
        <v>20</v>
      </c>
      <c r="AF32" s="137"/>
      <c r="AG32" s="88">
        <v>1</v>
      </c>
      <c r="AH32" s="130">
        <v>10</v>
      </c>
      <c r="AI32" s="86"/>
      <c r="AJ32" s="87"/>
      <c r="AL32" s="35" t="s">
        <v>80</v>
      </c>
      <c r="AM32" s="86">
        <v>7</v>
      </c>
      <c r="AN32" s="130">
        <f t="shared" si="20"/>
        <v>10</v>
      </c>
      <c r="AO32" s="62">
        <v>5</v>
      </c>
      <c r="AP32" s="88">
        <v>3</v>
      </c>
      <c r="AQ32" s="130">
        <f t="shared" si="21"/>
        <v>25</v>
      </c>
      <c r="AR32" s="137"/>
      <c r="AS32" s="88">
        <v>1</v>
      </c>
      <c r="AT32" s="130">
        <v>10</v>
      </c>
      <c r="AU32" s="86">
        <v>-10</v>
      </c>
      <c r="AV32" s="87" t="s">
        <v>116</v>
      </c>
      <c r="AX32" s="39" t="s">
        <v>80</v>
      </c>
      <c r="AY32" s="40">
        <v>10</v>
      </c>
      <c r="AZ32" s="40">
        <v>10</v>
      </c>
      <c r="BA32" s="41">
        <v>20</v>
      </c>
      <c r="BB32" s="25">
        <f t="shared" si="13"/>
        <v>366</v>
      </c>
    </row>
    <row r="33" spans="2:54" ht="13.15" customHeight="1">
      <c r="B33" s="35" t="s">
        <v>77</v>
      </c>
      <c r="C33" s="86">
        <v>12</v>
      </c>
      <c r="D33" s="86" t="str">
        <f t="shared" si="14"/>
        <v/>
      </c>
      <c r="E33" s="130">
        <v>2</v>
      </c>
      <c r="F33" s="133">
        <v>4</v>
      </c>
      <c r="G33" s="86">
        <f t="shared" si="15"/>
        <v>10</v>
      </c>
      <c r="H33" s="95"/>
      <c r="I33" s="133"/>
      <c r="J33" s="86">
        <v>10</v>
      </c>
      <c r="K33" s="86"/>
      <c r="L33" s="87"/>
      <c r="M33" s="97"/>
      <c r="N33" s="35" t="s">
        <v>77</v>
      </c>
      <c r="O33" s="86">
        <v>14</v>
      </c>
      <c r="P33" s="130" t="str">
        <f t="shared" si="16"/>
        <v/>
      </c>
      <c r="Q33" s="62">
        <v>1</v>
      </c>
      <c r="R33" s="88">
        <v>5</v>
      </c>
      <c r="S33" s="130">
        <f t="shared" si="17"/>
        <v>5</v>
      </c>
      <c r="T33" s="137"/>
      <c r="U33" s="88"/>
      <c r="V33" s="130">
        <v>10</v>
      </c>
      <c r="W33" s="86"/>
      <c r="X33" s="87"/>
      <c r="Z33" s="35" t="s">
        <v>77</v>
      </c>
      <c r="AA33" s="86">
        <v>9</v>
      </c>
      <c r="AB33" s="130" t="str">
        <f t="shared" si="18"/>
        <v/>
      </c>
      <c r="AC33" s="62">
        <v>2</v>
      </c>
      <c r="AD33" s="88">
        <v>4</v>
      </c>
      <c r="AE33" s="130">
        <f t="shared" si="19"/>
        <v>10</v>
      </c>
      <c r="AF33" s="137"/>
      <c r="AG33" s="88"/>
      <c r="AH33" s="130">
        <v>10</v>
      </c>
      <c r="AI33" s="86"/>
      <c r="AJ33" s="87"/>
      <c r="AL33" s="35" t="s">
        <v>77</v>
      </c>
      <c r="AM33" s="86">
        <v>8</v>
      </c>
      <c r="AN33" s="130">
        <f t="shared" si="20"/>
        <v>5</v>
      </c>
      <c r="AO33" s="62">
        <v>5</v>
      </c>
      <c r="AP33" s="88">
        <v>3</v>
      </c>
      <c r="AQ33" s="130">
        <f t="shared" si="21"/>
        <v>25</v>
      </c>
      <c r="AR33" s="137"/>
      <c r="AS33" s="88"/>
      <c r="AT33" s="130">
        <v>10</v>
      </c>
      <c r="AU33" s="86">
        <v>-10</v>
      </c>
      <c r="AV33" s="87" t="s">
        <v>116</v>
      </c>
      <c r="AX33" s="39" t="s">
        <v>77</v>
      </c>
      <c r="AY33" s="40">
        <v>10</v>
      </c>
      <c r="AZ33" s="40">
        <v>10</v>
      </c>
      <c r="BA33" s="41">
        <v>10</v>
      </c>
      <c r="BB33" s="25">
        <f t="shared" si="13"/>
        <v>234</v>
      </c>
    </row>
    <row r="34" spans="2:54" ht="13.15" customHeight="1">
      <c r="B34" s="35" t="s">
        <v>76</v>
      </c>
      <c r="C34" s="86">
        <v>8</v>
      </c>
      <c r="D34" s="86">
        <f t="shared" si="14"/>
        <v>5</v>
      </c>
      <c r="E34" s="130">
        <v>3</v>
      </c>
      <c r="F34" s="133">
        <v>3</v>
      </c>
      <c r="G34" s="86">
        <f t="shared" si="15"/>
        <v>15</v>
      </c>
      <c r="H34" s="95"/>
      <c r="I34" s="133"/>
      <c r="J34" s="86">
        <v>10</v>
      </c>
      <c r="K34" s="86"/>
      <c r="L34" s="87"/>
      <c r="M34" s="97"/>
      <c r="N34" s="35" t="s">
        <v>76</v>
      </c>
      <c r="O34" s="86">
        <v>12</v>
      </c>
      <c r="P34" s="130" t="str">
        <f t="shared" si="16"/>
        <v/>
      </c>
      <c r="Q34" s="62">
        <v>1</v>
      </c>
      <c r="R34" s="88">
        <v>5</v>
      </c>
      <c r="S34" s="130">
        <f t="shared" si="17"/>
        <v>5</v>
      </c>
      <c r="T34" s="137"/>
      <c r="U34" s="88"/>
      <c r="V34" s="130">
        <v>10</v>
      </c>
      <c r="W34" s="86"/>
      <c r="X34" s="87"/>
      <c r="Z34" s="35" t="s">
        <v>76</v>
      </c>
      <c r="AA34" s="123"/>
      <c r="AB34" s="139" t="str">
        <f t="shared" ref="AB34" si="22">IF(AA34=1,50,IF(AA34=2,40,IF(AA34=3,30,IF(AA34=4,25,IF(AA34=5,20,IF(AA34=6,15,IF(AA34=7,10,IF(AA34=8,5,IF(AA34&gt;8.5,"",IF(AA34="",""))))))))))</f>
        <v/>
      </c>
      <c r="AC34" s="122"/>
      <c r="AD34" s="124"/>
      <c r="AE34" s="139" t="str">
        <f t="shared" ref="AE34" si="23">IF(AC34="","",AC34*5)</f>
        <v/>
      </c>
      <c r="AF34" s="138"/>
      <c r="AG34" s="124"/>
      <c r="AH34" s="139"/>
      <c r="AI34" s="123"/>
      <c r="AJ34" s="126"/>
      <c r="AL34" s="35" t="s">
        <v>76</v>
      </c>
      <c r="AM34" s="86">
        <v>9</v>
      </c>
      <c r="AN34" s="130" t="str">
        <f t="shared" si="20"/>
        <v/>
      </c>
      <c r="AO34" s="62">
        <v>4</v>
      </c>
      <c r="AP34" s="88">
        <v>4</v>
      </c>
      <c r="AQ34" s="130">
        <f t="shared" si="21"/>
        <v>20</v>
      </c>
      <c r="AR34" s="137"/>
      <c r="AS34" s="88"/>
      <c r="AT34" s="130">
        <v>10</v>
      </c>
      <c r="AU34" s="86"/>
      <c r="AV34" s="87"/>
      <c r="AX34" s="39" t="s">
        <v>76</v>
      </c>
      <c r="AY34" s="40"/>
      <c r="AZ34" s="40">
        <v>10</v>
      </c>
      <c r="BA34" s="41"/>
      <c r="BB34" s="25">
        <f t="shared" si="13"/>
        <v>125</v>
      </c>
    </row>
    <row r="35" spans="2:54" ht="13.15" customHeight="1">
      <c r="B35" s="35" t="s">
        <v>75</v>
      </c>
      <c r="C35" s="86">
        <v>13</v>
      </c>
      <c r="D35" s="86" t="str">
        <f t="shared" si="14"/>
        <v/>
      </c>
      <c r="E35" s="130">
        <v>1</v>
      </c>
      <c r="F35" s="133">
        <v>5</v>
      </c>
      <c r="G35" s="86">
        <f t="shared" si="15"/>
        <v>5</v>
      </c>
      <c r="H35" s="95"/>
      <c r="I35" s="133"/>
      <c r="J35" s="86">
        <v>10</v>
      </c>
      <c r="K35" s="86"/>
      <c r="L35" s="87"/>
      <c r="M35" s="97"/>
      <c r="N35" s="35" t="s">
        <v>75</v>
      </c>
      <c r="O35" s="86">
        <v>10</v>
      </c>
      <c r="P35" s="130" t="str">
        <f t="shared" si="16"/>
        <v/>
      </c>
      <c r="Q35" s="62">
        <v>3</v>
      </c>
      <c r="R35" s="88">
        <v>3</v>
      </c>
      <c r="S35" s="130">
        <f t="shared" si="17"/>
        <v>15</v>
      </c>
      <c r="T35" s="137"/>
      <c r="U35" s="88"/>
      <c r="V35" s="130">
        <v>10</v>
      </c>
      <c r="W35" s="86"/>
      <c r="X35" s="87"/>
      <c r="Z35" s="35" t="s">
        <v>75</v>
      </c>
      <c r="AA35" s="86">
        <v>13</v>
      </c>
      <c r="AB35" s="130" t="str">
        <f t="shared" si="18"/>
        <v/>
      </c>
      <c r="AC35" s="62">
        <v>2</v>
      </c>
      <c r="AD35" s="88">
        <v>4</v>
      </c>
      <c r="AE35" s="130">
        <f t="shared" si="19"/>
        <v>10</v>
      </c>
      <c r="AF35" s="137"/>
      <c r="AG35" s="88"/>
      <c r="AH35" s="130">
        <v>10</v>
      </c>
      <c r="AI35" s="86"/>
      <c r="AJ35" s="87"/>
      <c r="AL35" s="35" t="s">
        <v>75</v>
      </c>
      <c r="AM35" s="86">
        <v>18</v>
      </c>
      <c r="AN35" s="130" t="str">
        <f t="shared" si="20"/>
        <v/>
      </c>
      <c r="AO35" s="62">
        <v>2</v>
      </c>
      <c r="AP35" s="88">
        <v>6</v>
      </c>
      <c r="AQ35" s="130">
        <f t="shared" si="21"/>
        <v>10</v>
      </c>
      <c r="AR35" s="137"/>
      <c r="AS35" s="88"/>
      <c r="AT35" s="130">
        <v>10</v>
      </c>
      <c r="AU35" s="86"/>
      <c r="AV35" s="87"/>
      <c r="AX35" s="39" t="s">
        <v>75</v>
      </c>
      <c r="AY35" s="40">
        <v>10</v>
      </c>
      <c r="AZ35" s="40">
        <v>10</v>
      </c>
      <c r="BA35" s="41">
        <v>20</v>
      </c>
      <c r="BB35" s="25">
        <f t="shared" si="13"/>
        <v>185</v>
      </c>
    </row>
    <row r="36" spans="2:54" ht="13.15" customHeight="1">
      <c r="B36" s="35" t="s">
        <v>79</v>
      </c>
      <c r="C36" s="86">
        <v>9</v>
      </c>
      <c r="D36" s="86" t="str">
        <f t="shared" si="14"/>
        <v/>
      </c>
      <c r="E36" s="130">
        <v>2</v>
      </c>
      <c r="F36" s="133">
        <v>4</v>
      </c>
      <c r="G36" s="86">
        <f t="shared" si="15"/>
        <v>10</v>
      </c>
      <c r="H36" s="95"/>
      <c r="I36" s="133"/>
      <c r="J36" s="86">
        <v>10</v>
      </c>
      <c r="K36" s="86"/>
      <c r="L36" s="87"/>
      <c r="M36" s="97"/>
      <c r="N36" s="35" t="s">
        <v>79</v>
      </c>
      <c r="O36" s="86">
        <v>13</v>
      </c>
      <c r="P36" s="130" t="str">
        <f t="shared" si="16"/>
        <v/>
      </c>
      <c r="Q36" s="62">
        <v>1</v>
      </c>
      <c r="R36" s="88">
        <v>5</v>
      </c>
      <c r="S36" s="130">
        <f t="shared" si="17"/>
        <v>5</v>
      </c>
      <c r="T36" s="137"/>
      <c r="U36" s="88">
        <v>1</v>
      </c>
      <c r="V36" s="130">
        <v>10</v>
      </c>
      <c r="W36" s="86"/>
      <c r="X36" s="87"/>
      <c r="Z36" s="35" t="s">
        <v>79</v>
      </c>
      <c r="AA36" s="86">
        <v>11</v>
      </c>
      <c r="AB36" s="130" t="str">
        <f t="shared" si="18"/>
        <v/>
      </c>
      <c r="AC36" s="62">
        <v>2</v>
      </c>
      <c r="AD36" s="88">
        <v>4</v>
      </c>
      <c r="AE36" s="130">
        <f t="shared" si="19"/>
        <v>10</v>
      </c>
      <c r="AF36" s="137"/>
      <c r="AG36" s="88"/>
      <c r="AH36" s="130">
        <v>10</v>
      </c>
      <c r="AI36" s="86"/>
      <c r="AJ36" s="87"/>
      <c r="AL36" s="35" t="s">
        <v>79</v>
      </c>
      <c r="AM36" s="86">
        <v>14</v>
      </c>
      <c r="AN36" s="130" t="str">
        <f t="shared" si="20"/>
        <v/>
      </c>
      <c r="AO36" s="62">
        <v>3</v>
      </c>
      <c r="AP36" s="88">
        <v>5</v>
      </c>
      <c r="AQ36" s="130">
        <f t="shared" si="21"/>
        <v>15</v>
      </c>
      <c r="AR36" s="137"/>
      <c r="AS36" s="88"/>
      <c r="AT36" s="130">
        <v>10</v>
      </c>
      <c r="AU36" s="86"/>
      <c r="AV36" s="87"/>
      <c r="AX36" s="39" t="s">
        <v>79</v>
      </c>
      <c r="AY36" s="40">
        <v>10</v>
      </c>
      <c r="AZ36" s="40"/>
      <c r="BA36" s="41">
        <v>20</v>
      </c>
      <c r="BB36" s="25">
        <f t="shared" si="13"/>
        <v>177</v>
      </c>
    </row>
    <row r="37" spans="2:54" ht="13.15" customHeight="1">
      <c r="B37" s="35" t="s">
        <v>82</v>
      </c>
      <c r="C37" s="123"/>
      <c r="D37" s="123" t="str">
        <f t="shared" si="14"/>
        <v/>
      </c>
      <c r="E37" s="139"/>
      <c r="F37" s="140"/>
      <c r="G37" s="123" t="str">
        <f t="shared" si="15"/>
        <v/>
      </c>
      <c r="H37" s="125"/>
      <c r="I37" s="140"/>
      <c r="J37" s="123"/>
      <c r="K37" s="123"/>
      <c r="L37" s="126"/>
      <c r="M37" s="97"/>
      <c r="N37" s="35" t="s">
        <v>82</v>
      </c>
      <c r="O37" s="123"/>
      <c r="P37" s="139" t="str">
        <f t="shared" si="16"/>
        <v/>
      </c>
      <c r="Q37" s="122"/>
      <c r="R37" s="124"/>
      <c r="S37" s="139" t="str">
        <f t="shared" si="17"/>
        <v/>
      </c>
      <c r="T37" s="138"/>
      <c r="U37" s="124"/>
      <c r="V37" s="139"/>
      <c r="W37" s="123"/>
      <c r="X37" s="126"/>
      <c r="Z37" s="35" t="s">
        <v>82</v>
      </c>
      <c r="AA37" s="123"/>
      <c r="AB37" s="139" t="str">
        <f t="shared" si="18"/>
        <v/>
      </c>
      <c r="AC37" s="122"/>
      <c r="AD37" s="124"/>
      <c r="AE37" s="139" t="str">
        <f t="shared" si="19"/>
        <v/>
      </c>
      <c r="AF37" s="138"/>
      <c r="AG37" s="124"/>
      <c r="AH37" s="139"/>
      <c r="AI37" s="123"/>
      <c r="AJ37" s="126"/>
      <c r="AL37" s="35" t="s">
        <v>82</v>
      </c>
      <c r="AM37" s="123"/>
      <c r="AN37" s="139" t="str">
        <f t="shared" si="20"/>
        <v/>
      </c>
      <c r="AO37" s="122"/>
      <c r="AP37" s="124"/>
      <c r="AQ37" s="139" t="str">
        <f t="shared" si="21"/>
        <v/>
      </c>
      <c r="AR37" s="138"/>
      <c r="AS37" s="124"/>
      <c r="AT37" s="139"/>
      <c r="AU37" s="123"/>
      <c r="AV37" s="126"/>
      <c r="AX37" s="39" t="s">
        <v>82</v>
      </c>
      <c r="AY37" s="40"/>
      <c r="AZ37" s="40"/>
      <c r="BA37" s="41"/>
      <c r="BB37" s="25">
        <f t="shared" si="13"/>
        <v>0</v>
      </c>
    </row>
    <row r="38" spans="2:54" ht="13.15" customHeight="1">
      <c r="B38" s="35" t="s">
        <v>81</v>
      </c>
      <c r="C38" s="86">
        <v>7</v>
      </c>
      <c r="D38" s="86">
        <f t="shared" si="14"/>
        <v>10</v>
      </c>
      <c r="E38" s="130">
        <v>3</v>
      </c>
      <c r="F38" s="133">
        <v>3</v>
      </c>
      <c r="G38" s="86">
        <f t="shared" si="15"/>
        <v>15</v>
      </c>
      <c r="H38" s="95"/>
      <c r="I38" s="133"/>
      <c r="J38" s="86">
        <v>10</v>
      </c>
      <c r="K38" s="86"/>
      <c r="L38" s="87"/>
      <c r="M38" s="97"/>
      <c r="N38" s="35" t="s">
        <v>81</v>
      </c>
      <c r="O38" s="86">
        <v>2</v>
      </c>
      <c r="P38" s="130">
        <f t="shared" si="16"/>
        <v>40</v>
      </c>
      <c r="Q38" s="62">
        <v>5</v>
      </c>
      <c r="R38" s="88">
        <v>1</v>
      </c>
      <c r="S38" s="130">
        <f t="shared" si="17"/>
        <v>25</v>
      </c>
      <c r="T38" s="137">
        <v>5</v>
      </c>
      <c r="U38" s="88">
        <v>1</v>
      </c>
      <c r="V38" s="130">
        <v>10</v>
      </c>
      <c r="W38" s="86"/>
      <c r="X38" s="87"/>
      <c r="Z38" s="35" t="s">
        <v>81</v>
      </c>
      <c r="AA38" s="86">
        <v>2</v>
      </c>
      <c r="AB38" s="130">
        <f t="shared" si="18"/>
        <v>40</v>
      </c>
      <c r="AC38" s="62">
        <v>5</v>
      </c>
      <c r="AD38" s="88">
        <v>1</v>
      </c>
      <c r="AE38" s="130">
        <f t="shared" si="19"/>
        <v>25</v>
      </c>
      <c r="AF38" s="137">
        <v>5</v>
      </c>
      <c r="AG38" s="88">
        <v>1</v>
      </c>
      <c r="AH38" s="130">
        <v>10</v>
      </c>
      <c r="AI38" s="86"/>
      <c r="AJ38" s="87"/>
      <c r="AL38" s="35" t="s">
        <v>81</v>
      </c>
      <c r="AM38" s="86">
        <v>15</v>
      </c>
      <c r="AN38" s="130" t="str">
        <f t="shared" si="20"/>
        <v/>
      </c>
      <c r="AO38" s="62">
        <v>3</v>
      </c>
      <c r="AP38" s="88">
        <v>5</v>
      </c>
      <c r="AQ38" s="130">
        <f t="shared" si="21"/>
        <v>15</v>
      </c>
      <c r="AR38" s="137"/>
      <c r="AS38" s="88"/>
      <c r="AT38" s="130">
        <v>10</v>
      </c>
      <c r="AU38" s="86"/>
      <c r="AV38" s="87"/>
      <c r="AX38" s="39" t="s">
        <v>81</v>
      </c>
      <c r="AY38" s="40">
        <v>10</v>
      </c>
      <c r="AZ38" s="40">
        <v>10</v>
      </c>
      <c r="BA38" s="41">
        <v>20</v>
      </c>
      <c r="BB38" s="25">
        <f t="shared" si="13"/>
        <v>414</v>
      </c>
    </row>
    <row r="39" spans="2:54" ht="13.15" customHeight="1">
      <c r="B39" s="35" t="s">
        <v>78</v>
      </c>
      <c r="C39" s="86">
        <v>6</v>
      </c>
      <c r="D39" s="86">
        <f t="shared" si="14"/>
        <v>15</v>
      </c>
      <c r="E39" s="130">
        <v>4</v>
      </c>
      <c r="F39" s="133">
        <v>2</v>
      </c>
      <c r="G39" s="86">
        <f t="shared" si="15"/>
        <v>20</v>
      </c>
      <c r="H39" s="95">
        <v>5</v>
      </c>
      <c r="I39" s="133">
        <v>1</v>
      </c>
      <c r="J39" s="86">
        <v>10</v>
      </c>
      <c r="K39" s="86"/>
      <c r="L39" s="87"/>
      <c r="M39" s="97"/>
      <c r="N39" s="35" t="s">
        <v>78</v>
      </c>
      <c r="O39" s="86">
        <v>9</v>
      </c>
      <c r="P39" s="130" t="str">
        <f t="shared" si="16"/>
        <v/>
      </c>
      <c r="Q39" s="62">
        <v>3</v>
      </c>
      <c r="R39" s="88">
        <v>3</v>
      </c>
      <c r="S39" s="130">
        <f t="shared" si="17"/>
        <v>15</v>
      </c>
      <c r="T39" s="137"/>
      <c r="U39" s="88"/>
      <c r="V39" s="130">
        <v>10</v>
      </c>
      <c r="W39" s="86"/>
      <c r="X39" s="87"/>
      <c r="Z39" s="35" t="s">
        <v>78</v>
      </c>
      <c r="AA39" s="86">
        <v>8</v>
      </c>
      <c r="AB39" s="130">
        <f t="shared" si="18"/>
        <v>5</v>
      </c>
      <c r="AC39" s="62">
        <v>3</v>
      </c>
      <c r="AD39" s="88">
        <v>3</v>
      </c>
      <c r="AE39" s="130">
        <f t="shared" si="19"/>
        <v>15</v>
      </c>
      <c r="AF39" s="137"/>
      <c r="AG39" s="88"/>
      <c r="AH39" s="130">
        <v>10</v>
      </c>
      <c r="AI39" s="86"/>
      <c r="AJ39" s="87"/>
      <c r="AL39" s="35" t="s">
        <v>78</v>
      </c>
      <c r="AM39" s="86">
        <v>17</v>
      </c>
      <c r="AN39" s="130" t="str">
        <f t="shared" si="20"/>
        <v/>
      </c>
      <c r="AO39" s="62">
        <v>2</v>
      </c>
      <c r="AP39" s="88">
        <v>6</v>
      </c>
      <c r="AQ39" s="130">
        <f t="shared" si="21"/>
        <v>10</v>
      </c>
      <c r="AR39" s="137"/>
      <c r="AS39" s="88"/>
      <c r="AT39" s="130">
        <v>10</v>
      </c>
      <c r="AU39" s="86"/>
      <c r="AV39" s="87"/>
      <c r="AX39" s="39" t="s">
        <v>78</v>
      </c>
      <c r="AY39" s="40"/>
      <c r="AZ39" s="40">
        <v>10</v>
      </c>
      <c r="BA39" s="41">
        <v>10</v>
      </c>
      <c r="BB39" s="25">
        <f t="shared" si="13"/>
        <v>244</v>
      </c>
    </row>
    <row r="40" spans="2:54" ht="13.15" customHeight="1">
      <c r="B40" s="40" t="s">
        <v>100</v>
      </c>
      <c r="C40" s="86">
        <v>10</v>
      </c>
      <c r="D40" s="86" t="str">
        <f>IF(C40=1,50,IF(C40=2,40,IF(C40=3,30,IF(C40=4,25,IF(C40=5,20,IF(C40=6,15,IF(C40=7,10,IF(C40=8,5,IF(C40&gt;8.5,"",IF(C40="",""))))))))))</f>
        <v/>
      </c>
      <c r="E40" s="130">
        <v>2</v>
      </c>
      <c r="F40" s="133">
        <v>4</v>
      </c>
      <c r="G40" s="86">
        <f>IF(E40="","",E40*5)</f>
        <v>10</v>
      </c>
      <c r="H40" s="95"/>
      <c r="I40" s="133"/>
      <c r="J40" s="86">
        <v>10</v>
      </c>
      <c r="K40" s="86"/>
      <c r="L40" s="87"/>
      <c r="M40" s="97"/>
      <c r="N40" s="40" t="s">
        <v>100</v>
      </c>
      <c r="O40" s="86">
        <v>11</v>
      </c>
      <c r="P40" s="130" t="str">
        <f>IF(O40=1,50,IF(O40=2,40,IF(O40=3,30,IF(O40=4,25,IF(O40=5,20,IF(O40=6,15,IF(O40=7,10,IF(O40=8,5,IF(O40&gt;8.5,"",IF(O40="",""))))))))))</f>
        <v/>
      </c>
      <c r="Q40" s="62">
        <v>2</v>
      </c>
      <c r="R40" s="88">
        <v>4</v>
      </c>
      <c r="S40" s="130">
        <f>IF(Q40="","",Q40*5)</f>
        <v>10</v>
      </c>
      <c r="T40" s="137"/>
      <c r="U40" s="88"/>
      <c r="V40" s="130">
        <v>10</v>
      </c>
      <c r="W40" s="86"/>
      <c r="X40" s="87"/>
      <c r="Z40" s="40" t="s">
        <v>101</v>
      </c>
      <c r="AA40" s="86">
        <v>5</v>
      </c>
      <c r="AB40" s="130">
        <f>IF(AA40=1,50,IF(AA40=2,40,IF(AA40=3,30,IF(AA40=4,25,IF(AA40=5,20,IF(AA40=6,15,IF(AA40=7,10,IF(AA40=8,5,IF(AA40&gt;8.5,"",IF(AA40="",""))))))))))</f>
        <v>20</v>
      </c>
      <c r="AC40" s="62">
        <v>4</v>
      </c>
      <c r="AD40" s="88">
        <v>2</v>
      </c>
      <c r="AE40" s="130">
        <f>IF(AC40="","",AC40*5)</f>
        <v>20</v>
      </c>
      <c r="AF40" s="137"/>
      <c r="AG40" s="88"/>
      <c r="AH40" s="130">
        <v>10</v>
      </c>
      <c r="AI40" s="86"/>
      <c r="AJ40" s="87"/>
      <c r="AL40" s="40" t="s">
        <v>100</v>
      </c>
      <c r="AM40" s="86">
        <v>6</v>
      </c>
      <c r="AN40" s="130">
        <f>IF(AM40=1,50,IF(AM40=2,40,IF(AM40=3,30,IF(AM40=4,25,IF(AM40=5,20,IF(AM40=6,15,IF(AM40=7,10,IF(AM40=8,5,IF(AM40&gt;8.5,"",IF(AM40="",""))))))))))</f>
        <v>15</v>
      </c>
      <c r="AO40" s="62">
        <v>5</v>
      </c>
      <c r="AP40" s="88">
        <v>3</v>
      </c>
      <c r="AQ40" s="130">
        <f>IF(AO40="","",AO40*5)</f>
        <v>25</v>
      </c>
      <c r="AR40" s="137"/>
      <c r="AS40" s="88"/>
      <c r="AT40" s="130">
        <v>10</v>
      </c>
      <c r="AU40" s="86"/>
      <c r="AV40" s="86"/>
      <c r="AX40" s="41" t="s">
        <v>100</v>
      </c>
      <c r="AY40" s="40"/>
      <c r="AZ40" s="40">
        <v>10</v>
      </c>
      <c r="BA40" s="41"/>
      <c r="BB40" s="25">
        <f t="shared" si="13"/>
        <v>150</v>
      </c>
    </row>
    <row r="41" spans="2:54" ht="13.15" customHeight="1">
      <c r="B41" s="39"/>
      <c r="C41" s="161"/>
      <c r="D41" s="161" t="str">
        <f t="shared" si="14"/>
        <v/>
      </c>
      <c r="E41" s="186"/>
      <c r="F41" s="132"/>
      <c r="G41" s="161" t="str">
        <f t="shared" si="15"/>
        <v/>
      </c>
      <c r="H41" s="186"/>
      <c r="I41" s="132"/>
      <c r="J41" s="161"/>
      <c r="K41" s="161"/>
      <c r="L41" s="164"/>
      <c r="M41" s="97"/>
      <c r="N41" s="39" t="s">
        <v>104</v>
      </c>
      <c r="O41" s="161">
        <v>1</v>
      </c>
      <c r="P41" s="129">
        <f t="shared" si="16"/>
        <v>50</v>
      </c>
      <c r="Q41" s="162">
        <v>6</v>
      </c>
      <c r="R41" s="163">
        <v>0</v>
      </c>
      <c r="S41" s="129">
        <f t="shared" si="17"/>
        <v>30</v>
      </c>
      <c r="T41" s="162"/>
      <c r="U41" s="163">
        <v>1</v>
      </c>
      <c r="V41" s="129">
        <v>10</v>
      </c>
      <c r="W41" s="161"/>
      <c r="X41" s="164"/>
      <c r="Z41" s="39" t="s">
        <v>108</v>
      </c>
      <c r="AA41" s="123"/>
      <c r="AB41" s="139" t="str">
        <f t="shared" ref="AB41" si="24">IF(AA41=1,50,IF(AA41=2,40,IF(AA41=3,30,IF(AA41=4,25,IF(AA41=5,20,IF(AA41=6,15,IF(AA41=7,10,IF(AA41=8,5,IF(AA41&gt;8.5,"",IF(AA41="",""))))))))))</f>
        <v/>
      </c>
      <c r="AC41" s="122"/>
      <c r="AD41" s="124"/>
      <c r="AE41" s="139" t="str">
        <f t="shared" ref="AE41" si="25">IF(AC41="","",AC41*5)</f>
        <v/>
      </c>
      <c r="AF41" s="138"/>
      <c r="AG41" s="124"/>
      <c r="AH41" s="139"/>
      <c r="AI41" s="123"/>
      <c r="AJ41" s="126"/>
      <c r="AL41" s="39" t="s">
        <v>108</v>
      </c>
      <c r="AM41" s="161">
        <v>11</v>
      </c>
      <c r="AN41" s="129" t="str">
        <f t="shared" si="20"/>
        <v/>
      </c>
      <c r="AO41" s="162">
        <v>4</v>
      </c>
      <c r="AP41" s="163">
        <v>4</v>
      </c>
      <c r="AQ41" s="129">
        <f t="shared" si="21"/>
        <v>20</v>
      </c>
      <c r="AR41" s="162"/>
      <c r="AS41" s="163"/>
      <c r="AT41" s="130">
        <v>10</v>
      </c>
      <c r="AU41" s="161"/>
      <c r="AV41" s="164"/>
      <c r="AX41" s="39" t="s">
        <v>104</v>
      </c>
      <c r="AY41" s="35"/>
      <c r="AZ41" s="35"/>
      <c r="BA41" s="39"/>
      <c r="BB41" s="160">
        <f t="shared" si="13"/>
        <v>122</v>
      </c>
    </row>
    <row r="42" spans="2:54" ht="13.15" customHeight="1" thickBot="1">
      <c r="B42" s="168"/>
      <c r="C42" s="90"/>
      <c r="D42" s="90" t="str">
        <f t="shared" si="14"/>
        <v/>
      </c>
      <c r="E42" s="187"/>
      <c r="F42" s="188"/>
      <c r="G42" s="90" t="str">
        <f t="shared" si="15"/>
        <v/>
      </c>
      <c r="H42" s="187"/>
      <c r="I42" s="188"/>
      <c r="J42" s="90"/>
      <c r="K42" s="90"/>
      <c r="L42" s="177"/>
      <c r="M42" s="97"/>
      <c r="N42" s="168"/>
      <c r="O42" s="90"/>
      <c r="P42" s="174" t="str">
        <f t="shared" si="16"/>
        <v/>
      </c>
      <c r="Q42" s="175"/>
      <c r="R42" s="176"/>
      <c r="S42" s="174" t="str">
        <f t="shared" si="17"/>
        <v/>
      </c>
      <c r="T42" s="175"/>
      <c r="U42" s="176"/>
      <c r="V42" s="174"/>
      <c r="W42" s="90"/>
      <c r="X42" s="177"/>
      <c r="Z42" s="168"/>
      <c r="AA42" s="90"/>
      <c r="AB42" s="174" t="str">
        <f t="shared" si="18"/>
        <v/>
      </c>
      <c r="AC42" s="175"/>
      <c r="AD42" s="176"/>
      <c r="AE42" s="174" t="str">
        <f t="shared" si="19"/>
        <v/>
      </c>
      <c r="AF42" s="175"/>
      <c r="AG42" s="176"/>
      <c r="AH42" s="174"/>
      <c r="AI42" s="90"/>
      <c r="AJ42" s="177"/>
      <c r="AL42" s="168"/>
      <c r="AM42" s="90"/>
      <c r="AN42" s="174" t="str">
        <f t="shared" si="20"/>
        <v/>
      </c>
      <c r="AO42" s="175"/>
      <c r="AP42" s="176"/>
      <c r="AQ42" s="174" t="str">
        <f t="shared" si="21"/>
        <v/>
      </c>
      <c r="AR42" s="175"/>
      <c r="AS42" s="176"/>
      <c r="AT42" s="174"/>
      <c r="AU42" s="90"/>
      <c r="AV42" s="177"/>
      <c r="AX42" s="168"/>
      <c r="AY42" s="173"/>
      <c r="AZ42" s="173"/>
      <c r="BA42" s="168"/>
      <c r="BB42" s="102">
        <f t="shared" si="13"/>
        <v>0</v>
      </c>
    </row>
  </sheetData>
  <mergeCells count="39">
    <mergeCell ref="AX2:AX3"/>
    <mergeCell ref="AX23:AX24"/>
    <mergeCell ref="N2:N3"/>
    <mergeCell ref="N23:N24"/>
    <mergeCell ref="Z2:Z3"/>
    <mergeCell ref="Z23:Z24"/>
    <mergeCell ref="AL2:AL3"/>
    <mergeCell ref="AL23:AL24"/>
    <mergeCell ref="AS2:AT2"/>
    <mergeCell ref="U2:V2"/>
    <mergeCell ref="W2:X2"/>
    <mergeCell ref="P23:T23"/>
    <mergeCell ref="U23:V23"/>
    <mergeCell ref="W23:X23"/>
    <mergeCell ref="P2:T2"/>
    <mergeCell ref="BB23:BB24"/>
    <mergeCell ref="AY23:AY24"/>
    <mergeCell ref="AU2:AV2"/>
    <mergeCell ref="AB23:AF23"/>
    <mergeCell ref="AG23:AH23"/>
    <mergeCell ref="AI23:AJ23"/>
    <mergeCell ref="AN23:AR23"/>
    <mergeCell ref="AS23:AT23"/>
    <mergeCell ref="AU23:AV23"/>
    <mergeCell ref="AB2:AF2"/>
    <mergeCell ref="AG2:AH2"/>
    <mergeCell ref="AI2:AJ2"/>
    <mergeCell ref="AN2:AR2"/>
    <mergeCell ref="BA23:BA24"/>
    <mergeCell ref="AZ23:AZ24"/>
    <mergeCell ref="AY2:BA2"/>
    <mergeCell ref="D2:H2"/>
    <mergeCell ref="I2:J2"/>
    <mergeCell ref="B23:B24"/>
    <mergeCell ref="K23:L23"/>
    <mergeCell ref="K2:L2"/>
    <mergeCell ref="B2:B3"/>
    <mergeCell ref="D23:H23"/>
    <mergeCell ref="I23:J23"/>
  </mergeCells>
  <phoneticPr fontId="1"/>
  <conditionalFormatting sqref="BA4:BA21">
    <cfRule type="cellIs" dxfId="6" priority="2" operator="between">
      <formula>0.6</formula>
      <formula>0.8</formula>
    </cfRule>
    <cfRule type="cellIs" dxfId="5" priority="1" operator="between">
      <formula>0.8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42"/>
  <sheetViews>
    <sheetView zoomScale="110" zoomScaleNormal="110" workbookViewId="0">
      <selection activeCell="AG35" sqref="AG35"/>
    </sheetView>
  </sheetViews>
  <sheetFormatPr defaultColWidth="8.875" defaultRowHeight="13.15" customHeight="1"/>
  <cols>
    <col min="1" max="1" width="1.75" style="1" customWidth="1"/>
    <col min="2" max="2" width="8.875" style="1"/>
    <col min="3" max="3" width="3" style="1" bestFit="1" customWidth="1"/>
    <col min="4" max="4" width="3.125" style="1" bestFit="1" customWidth="1"/>
    <col min="5" max="5" width="5.875" style="1" bestFit="1" customWidth="1"/>
    <col min="6" max="7" width="6.375" style="1" bestFit="1" customWidth="1"/>
    <col min="8" max="8" width="4.25" style="1" bestFit="1" customWidth="1"/>
    <col min="9" max="9" width="7.25" style="1" bestFit="1" customWidth="1"/>
    <col min="10" max="10" width="1.125" style="1" customWidth="1"/>
    <col min="11" max="11" width="8.875" style="1"/>
    <col min="12" max="13" width="3" style="1" customWidth="1"/>
    <col min="14" max="14" width="5.875" style="1" bestFit="1" customWidth="1"/>
    <col min="15" max="15" width="6.375" style="1" customWidth="1"/>
    <col min="16" max="16" width="6.375" style="1" bestFit="1" customWidth="1"/>
    <col min="17" max="17" width="4.25" style="1" customWidth="1"/>
    <col min="18" max="18" width="7.25" style="1" customWidth="1"/>
    <col min="19" max="19" width="1.125" style="1" customWidth="1"/>
    <col min="20" max="20" width="8.875" style="1"/>
    <col min="21" max="22" width="3" style="1" customWidth="1"/>
    <col min="23" max="23" width="5.875" style="1" bestFit="1" customWidth="1"/>
    <col min="24" max="24" width="6.375" style="1" customWidth="1"/>
    <col min="25" max="25" width="6.375" style="1" bestFit="1" customWidth="1"/>
    <col min="26" max="26" width="4.25" style="1" customWidth="1"/>
    <col min="27" max="27" width="7.25" style="1" customWidth="1"/>
    <col min="28" max="28" width="1.125" style="1" customWidth="1"/>
    <col min="29" max="29" width="8.875" style="1"/>
    <col min="30" max="31" width="3" style="1" customWidth="1"/>
    <col min="32" max="32" width="5.875" style="1" bestFit="1" customWidth="1"/>
    <col min="33" max="33" width="6.375" style="1" customWidth="1"/>
    <col min="34" max="34" width="6.375" style="1" bestFit="1" customWidth="1"/>
    <col min="35" max="35" width="4.25" style="1" customWidth="1"/>
    <col min="36" max="36" width="7.25" style="1" customWidth="1"/>
    <col min="37" max="37" width="1.125" style="1" customWidth="1"/>
    <col min="38" max="38" width="8.875" style="1"/>
    <col min="39" max="39" width="8.875" style="1" customWidth="1"/>
    <col min="40" max="40" width="8.875" style="1"/>
    <col min="41" max="41" width="8.875" style="1" customWidth="1"/>
    <col min="42" max="42" width="10" style="1" customWidth="1"/>
    <col min="43" max="16384" width="8.875" style="1"/>
  </cols>
  <sheetData>
    <row r="1" spans="2:42" ht="13.15" customHeight="1" thickBot="1">
      <c r="J1" s="2"/>
      <c r="S1" s="2"/>
      <c r="AB1" s="2"/>
    </row>
    <row r="2" spans="2:42" ht="13.15" customHeight="1" thickBot="1">
      <c r="B2" s="256"/>
      <c r="C2" s="248" t="s">
        <v>54</v>
      </c>
      <c r="D2" s="249"/>
      <c r="E2" s="250"/>
      <c r="F2" s="147" t="s">
        <v>28</v>
      </c>
      <c r="G2" s="146" t="s">
        <v>29</v>
      </c>
      <c r="H2" s="251">
        <v>42393</v>
      </c>
      <c r="I2" s="252"/>
      <c r="J2" s="2"/>
      <c r="K2" s="256"/>
      <c r="L2" s="248" t="s">
        <v>90</v>
      </c>
      <c r="M2" s="249"/>
      <c r="N2" s="250"/>
      <c r="O2" s="147" t="s">
        <v>28</v>
      </c>
      <c r="P2" s="146" t="s">
        <v>29</v>
      </c>
      <c r="Q2" s="251">
        <v>42463</v>
      </c>
      <c r="R2" s="252"/>
      <c r="S2" s="2"/>
      <c r="T2" s="258"/>
      <c r="U2" s="260" t="s">
        <v>55</v>
      </c>
      <c r="V2" s="261"/>
      <c r="W2" s="262"/>
      <c r="X2" s="149" t="s">
        <v>97</v>
      </c>
      <c r="Y2" s="148" t="s">
        <v>29</v>
      </c>
      <c r="Z2" s="263">
        <v>42484</v>
      </c>
      <c r="AA2" s="264"/>
      <c r="AB2" s="2"/>
      <c r="AC2" s="256"/>
      <c r="AD2" s="248" t="s">
        <v>91</v>
      </c>
      <c r="AE2" s="249"/>
      <c r="AF2" s="250"/>
      <c r="AG2" s="147" t="s">
        <v>28</v>
      </c>
      <c r="AH2" s="146" t="s">
        <v>29</v>
      </c>
      <c r="AI2" s="251">
        <v>42526</v>
      </c>
      <c r="AJ2" s="252"/>
      <c r="AL2" s="256"/>
      <c r="AM2" s="230" t="s">
        <v>31</v>
      </c>
      <c r="AN2" s="231"/>
      <c r="AO2" s="231"/>
      <c r="AP2" s="255"/>
    </row>
    <row r="3" spans="2:42" ht="13.15" customHeight="1" thickBot="1">
      <c r="B3" s="257"/>
      <c r="C3" s="3" t="s">
        <v>25</v>
      </c>
      <c r="D3" s="4" t="s">
        <v>26</v>
      </c>
      <c r="E3" s="5" t="s">
        <v>86</v>
      </c>
      <c r="F3" s="6" t="s">
        <v>35</v>
      </c>
      <c r="G3" s="7" t="s">
        <v>10</v>
      </c>
      <c r="H3" s="8" t="s">
        <v>11</v>
      </c>
      <c r="I3" s="9" t="s">
        <v>9</v>
      </c>
      <c r="J3" s="2"/>
      <c r="K3" s="257"/>
      <c r="L3" s="3" t="s">
        <v>25</v>
      </c>
      <c r="M3" s="4" t="s">
        <v>26</v>
      </c>
      <c r="N3" s="5" t="s">
        <v>86</v>
      </c>
      <c r="O3" s="6" t="s">
        <v>35</v>
      </c>
      <c r="P3" s="7" t="s">
        <v>10</v>
      </c>
      <c r="Q3" s="8" t="s">
        <v>11</v>
      </c>
      <c r="R3" s="9" t="s">
        <v>9</v>
      </c>
      <c r="S3" s="2"/>
      <c r="T3" s="259"/>
      <c r="U3" s="103" t="s">
        <v>25</v>
      </c>
      <c r="V3" s="104" t="s">
        <v>26</v>
      </c>
      <c r="W3" s="105" t="s">
        <v>86</v>
      </c>
      <c r="X3" s="106" t="s">
        <v>98</v>
      </c>
      <c r="Y3" s="107" t="s">
        <v>10</v>
      </c>
      <c r="Z3" s="108" t="s">
        <v>11</v>
      </c>
      <c r="AA3" s="109" t="s">
        <v>9</v>
      </c>
      <c r="AB3" s="2"/>
      <c r="AC3" s="257"/>
      <c r="AD3" s="3" t="s">
        <v>25</v>
      </c>
      <c r="AE3" s="4" t="s">
        <v>26</v>
      </c>
      <c r="AF3" s="5" t="s">
        <v>86</v>
      </c>
      <c r="AG3" s="6" t="s">
        <v>35</v>
      </c>
      <c r="AH3" s="7" t="s">
        <v>10</v>
      </c>
      <c r="AI3" s="8" t="s">
        <v>11</v>
      </c>
      <c r="AJ3" s="9" t="s">
        <v>9</v>
      </c>
      <c r="AL3" s="257"/>
      <c r="AM3" s="44" t="s">
        <v>33</v>
      </c>
      <c r="AN3" s="48" t="s">
        <v>37</v>
      </c>
      <c r="AO3" s="44" t="s">
        <v>30</v>
      </c>
      <c r="AP3" s="54" t="s">
        <v>66</v>
      </c>
    </row>
    <row r="4" spans="2:42" ht="13.15" customHeight="1">
      <c r="B4" s="10" t="s">
        <v>68</v>
      </c>
      <c r="C4" s="11">
        <v>7</v>
      </c>
      <c r="D4" s="12">
        <v>3</v>
      </c>
      <c r="E4" s="100">
        <f>IF(C4="","",C4*5)</f>
        <v>35</v>
      </c>
      <c r="F4" s="10">
        <v>10</v>
      </c>
      <c r="G4" s="11"/>
      <c r="H4" s="12">
        <v>2</v>
      </c>
      <c r="I4" s="13">
        <v>10</v>
      </c>
      <c r="J4" s="2"/>
      <c r="K4" s="10" t="s">
        <v>68</v>
      </c>
      <c r="L4" s="11">
        <v>5</v>
      </c>
      <c r="M4" s="12">
        <v>1</v>
      </c>
      <c r="N4" s="100">
        <f>IF(L4="","",L4*5)</f>
        <v>25</v>
      </c>
      <c r="O4" s="10">
        <v>10</v>
      </c>
      <c r="P4" s="11"/>
      <c r="Q4" s="12">
        <v>1</v>
      </c>
      <c r="R4" s="13">
        <v>10</v>
      </c>
      <c r="S4" s="2"/>
      <c r="T4" s="110" t="s">
        <v>68</v>
      </c>
      <c r="U4" s="111"/>
      <c r="V4" s="112"/>
      <c r="W4" s="113" t="str">
        <f>IF(U4="","",U4*5)</f>
        <v/>
      </c>
      <c r="X4" s="110"/>
      <c r="Y4" s="111"/>
      <c r="Z4" s="112"/>
      <c r="AA4" s="114"/>
      <c r="AB4" s="2"/>
      <c r="AC4" s="10" t="s">
        <v>68</v>
      </c>
      <c r="AD4" s="11">
        <v>3</v>
      </c>
      <c r="AE4" s="12">
        <v>3</v>
      </c>
      <c r="AF4" s="100">
        <f>IF(AD4="","",AD4*5)</f>
        <v>15</v>
      </c>
      <c r="AG4" s="10"/>
      <c r="AH4" s="11"/>
      <c r="AI4" s="12"/>
      <c r="AJ4" s="13">
        <v>10</v>
      </c>
      <c r="AL4" s="10" t="s">
        <v>68</v>
      </c>
      <c r="AM4" s="35">
        <f t="shared" ref="AM4:AM21" si="0">SUM(C4,L4,U4,AD4,C25,L25,U25,AD25)</f>
        <v>28</v>
      </c>
      <c r="AN4" s="45">
        <f t="shared" ref="AN4:AN21" si="1">SUM(D4,M4,V4,AE4,D25,M25,V25,AE25)</f>
        <v>17</v>
      </c>
      <c r="AO4" s="193">
        <f>IF(AM4=0,"0%",AM4/(AM4+AN4))</f>
        <v>0.62222222222222223</v>
      </c>
      <c r="AP4" s="195">
        <v>4</v>
      </c>
    </row>
    <row r="5" spans="2:42" ht="13.15" customHeight="1">
      <c r="B5" s="10" t="s">
        <v>70</v>
      </c>
      <c r="C5" s="15">
        <v>0</v>
      </c>
      <c r="D5" s="16">
        <v>10</v>
      </c>
      <c r="E5" s="20">
        <f t="shared" ref="E5:E21" si="2">IF(C5="","",C5*5)</f>
        <v>0</v>
      </c>
      <c r="F5" s="14"/>
      <c r="G5" s="15"/>
      <c r="H5" s="16"/>
      <c r="I5" s="17">
        <v>10</v>
      </c>
      <c r="J5" s="2"/>
      <c r="K5" s="10" t="s">
        <v>70</v>
      </c>
      <c r="L5" s="15">
        <v>3</v>
      </c>
      <c r="M5" s="16">
        <v>3</v>
      </c>
      <c r="N5" s="20">
        <f t="shared" ref="N5:N21" si="3">IF(L5="","",L5*5)</f>
        <v>15</v>
      </c>
      <c r="O5" s="14"/>
      <c r="P5" s="15"/>
      <c r="Q5" s="16"/>
      <c r="R5" s="17">
        <v>10</v>
      </c>
      <c r="S5" s="2"/>
      <c r="T5" s="110" t="s">
        <v>70</v>
      </c>
      <c r="U5" s="115"/>
      <c r="V5" s="116"/>
      <c r="W5" s="117" t="str">
        <f t="shared" ref="W5:W18" si="4">IF(U5="","",U5*5)</f>
        <v/>
      </c>
      <c r="X5" s="118"/>
      <c r="Y5" s="115"/>
      <c r="Z5" s="116"/>
      <c r="AA5" s="119"/>
      <c r="AB5" s="2"/>
      <c r="AC5" s="10" t="s">
        <v>70</v>
      </c>
      <c r="AD5" s="15">
        <v>5</v>
      </c>
      <c r="AE5" s="16">
        <v>1</v>
      </c>
      <c r="AF5" s="20">
        <f t="shared" ref="AF5:AF21" si="5">IF(AD5="","",AD5*5)</f>
        <v>25</v>
      </c>
      <c r="AG5" s="14"/>
      <c r="AH5" s="15"/>
      <c r="AI5" s="16"/>
      <c r="AJ5" s="17">
        <v>10</v>
      </c>
      <c r="AL5" s="10" t="s">
        <v>70</v>
      </c>
      <c r="AM5" s="40">
        <f t="shared" si="0"/>
        <v>22</v>
      </c>
      <c r="AN5" s="46">
        <f t="shared" si="1"/>
        <v>23</v>
      </c>
      <c r="AO5" s="192">
        <f t="shared" ref="AO5:AO21" si="6">IF(AM5=0,"0%",AM5/(AM5+AN5))</f>
        <v>0.48888888888888887</v>
      </c>
      <c r="AP5" s="196">
        <v>3</v>
      </c>
    </row>
    <row r="6" spans="2:42" ht="13.15" customHeight="1">
      <c r="B6" s="10" t="s">
        <v>69</v>
      </c>
      <c r="C6" s="15">
        <v>7</v>
      </c>
      <c r="D6" s="16">
        <v>3</v>
      </c>
      <c r="E6" s="20">
        <f t="shared" si="2"/>
        <v>35</v>
      </c>
      <c r="F6" s="14"/>
      <c r="G6" s="15"/>
      <c r="H6" s="16">
        <v>1</v>
      </c>
      <c r="I6" s="17">
        <v>10</v>
      </c>
      <c r="J6" s="2"/>
      <c r="K6" s="10" t="s">
        <v>69</v>
      </c>
      <c r="L6" s="15">
        <v>2</v>
      </c>
      <c r="M6" s="16">
        <v>4</v>
      </c>
      <c r="N6" s="20">
        <f t="shared" si="3"/>
        <v>10</v>
      </c>
      <c r="O6" s="14"/>
      <c r="P6" s="15"/>
      <c r="Q6" s="16">
        <v>2</v>
      </c>
      <c r="R6" s="17">
        <v>10</v>
      </c>
      <c r="S6" s="2"/>
      <c r="T6" s="110" t="s">
        <v>69</v>
      </c>
      <c r="U6" s="115"/>
      <c r="V6" s="116"/>
      <c r="W6" s="117" t="str">
        <f t="shared" si="4"/>
        <v/>
      </c>
      <c r="X6" s="118"/>
      <c r="Y6" s="115"/>
      <c r="Z6" s="116"/>
      <c r="AA6" s="119"/>
      <c r="AB6" s="2"/>
      <c r="AC6" s="10" t="s">
        <v>69</v>
      </c>
      <c r="AD6" s="15">
        <v>4</v>
      </c>
      <c r="AE6" s="16">
        <v>2</v>
      </c>
      <c r="AF6" s="20">
        <f t="shared" si="5"/>
        <v>20</v>
      </c>
      <c r="AG6" s="14"/>
      <c r="AH6" s="15">
        <v>15</v>
      </c>
      <c r="AI6" s="16">
        <v>1</v>
      </c>
      <c r="AJ6" s="17">
        <v>10</v>
      </c>
      <c r="AL6" s="10" t="s">
        <v>69</v>
      </c>
      <c r="AM6" s="40">
        <f t="shared" si="0"/>
        <v>32</v>
      </c>
      <c r="AN6" s="46">
        <f t="shared" si="1"/>
        <v>19</v>
      </c>
      <c r="AO6" s="192">
        <f t="shared" si="6"/>
        <v>0.62745098039215685</v>
      </c>
      <c r="AP6" s="196">
        <v>5</v>
      </c>
    </row>
    <row r="7" spans="2:42" ht="13.15" customHeight="1">
      <c r="B7" s="10" t="s">
        <v>71</v>
      </c>
      <c r="C7" s="15"/>
      <c r="D7" s="16"/>
      <c r="E7" s="20" t="str">
        <f t="shared" si="2"/>
        <v/>
      </c>
      <c r="F7" s="14"/>
      <c r="G7" s="15"/>
      <c r="H7" s="16"/>
      <c r="I7" s="17"/>
      <c r="J7" s="2"/>
      <c r="K7" s="10" t="s">
        <v>71</v>
      </c>
      <c r="L7" s="15"/>
      <c r="M7" s="16"/>
      <c r="N7" s="20" t="str">
        <f t="shared" si="3"/>
        <v/>
      </c>
      <c r="O7" s="14"/>
      <c r="P7" s="15"/>
      <c r="Q7" s="16"/>
      <c r="R7" s="17"/>
      <c r="S7" s="2"/>
      <c r="T7" s="110" t="s">
        <v>71</v>
      </c>
      <c r="U7" s="115"/>
      <c r="V7" s="116"/>
      <c r="W7" s="117" t="str">
        <f t="shared" si="4"/>
        <v/>
      </c>
      <c r="X7" s="118"/>
      <c r="Y7" s="115"/>
      <c r="Z7" s="116"/>
      <c r="AA7" s="119"/>
      <c r="AB7" s="2"/>
      <c r="AC7" s="10" t="s">
        <v>71</v>
      </c>
      <c r="AD7" s="15">
        <v>2</v>
      </c>
      <c r="AE7" s="16">
        <v>4</v>
      </c>
      <c r="AF7" s="20">
        <f t="shared" si="5"/>
        <v>10</v>
      </c>
      <c r="AG7" s="14"/>
      <c r="AH7" s="15"/>
      <c r="AI7" s="16"/>
      <c r="AJ7" s="17">
        <v>10</v>
      </c>
      <c r="AL7" s="10" t="s">
        <v>71</v>
      </c>
      <c r="AM7" s="40">
        <f t="shared" si="0"/>
        <v>2</v>
      </c>
      <c r="AN7" s="46">
        <f t="shared" si="1"/>
        <v>4</v>
      </c>
      <c r="AO7" s="192">
        <f t="shared" si="6"/>
        <v>0.33333333333333331</v>
      </c>
      <c r="AP7" s="20"/>
    </row>
    <row r="8" spans="2:42" ht="13.15" customHeight="1">
      <c r="B8" s="10" t="s">
        <v>73</v>
      </c>
      <c r="C8" s="15"/>
      <c r="D8" s="16"/>
      <c r="E8" s="20" t="str">
        <f t="shared" si="2"/>
        <v/>
      </c>
      <c r="F8" s="14"/>
      <c r="G8" s="15"/>
      <c r="H8" s="16"/>
      <c r="I8" s="17"/>
      <c r="J8" s="2"/>
      <c r="K8" s="10" t="s">
        <v>73</v>
      </c>
      <c r="L8" s="15">
        <v>2</v>
      </c>
      <c r="M8" s="16">
        <v>4</v>
      </c>
      <c r="N8" s="20">
        <f t="shared" si="3"/>
        <v>10</v>
      </c>
      <c r="O8" s="14"/>
      <c r="P8" s="15"/>
      <c r="Q8" s="16">
        <v>1</v>
      </c>
      <c r="R8" s="17">
        <v>10</v>
      </c>
      <c r="S8" s="2"/>
      <c r="T8" s="110" t="s">
        <v>73</v>
      </c>
      <c r="U8" s="115"/>
      <c r="V8" s="116"/>
      <c r="W8" s="117" t="str">
        <f t="shared" si="4"/>
        <v/>
      </c>
      <c r="X8" s="118"/>
      <c r="Y8" s="115"/>
      <c r="Z8" s="116"/>
      <c r="AA8" s="119"/>
      <c r="AB8" s="2"/>
      <c r="AC8" s="10" t="s">
        <v>73</v>
      </c>
      <c r="AD8" s="15">
        <v>5</v>
      </c>
      <c r="AE8" s="16">
        <v>1</v>
      </c>
      <c r="AF8" s="20">
        <f t="shared" si="5"/>
        <v>25</v>
      </c>
      <c r="AG8" s="14">
        <v>20</v>
      </c>
      <c r="AH8" s="15"/>
      <c r="AI8" s="16"/>
      <c r="AJ8" s="17">
        <v>10</v>
      </c>
      <c r="AL8" s="10" t="s">
        <v>73</v>
      </c>
      <c r="AM8" s="40">
        <f t="shared" si="0"/>
        <v>20</v>
      </c>
      <c r="AN8" s="46">
        <f t="shared" si="1"/>
        <v>21</v>
      </c>
      <c r="AO8" s="192">
        <f t="shared" si="6"/>
        <v>0.48780487804878048</v>
      </c>
      <c r="AP8" s="20">
        <v>2</v>
      </c>
    </row>
    <row r="9" spans="2:42" ht="13.15" customHeight="1">
      <c r="B9" s="10" t="s">
        <v>74</v>
      </c>
      <c r="C9" s="15">
        <v>3</v>
      </c>
      <c r="D9" s="16">
        <v>7</v>
      </c>
      <c r="E9" s="20">
        <f t="shared" si="2"/>
        <v>15</v>
      </c>
      <c r="F9" s="14"/>
      <c r="G9" s="15"/>
      <c r="H9" s="16"/>
      <c r="I9" s="17">
        <v>10</v>
      </c>
      <c r="J9" s="2"/>
      <c r="K9" s="10" t="s">
        <v>74</v>
      </c>
      <c r="L9" s="15"/>
      <c r="M9" s="16"/>
      <c r="N9" s="20" t="str">
        <f t="shared" si="3"/>
        <v/>
      </c>
      <c r="O9" s="14"/>
      <c r="P9" s="15"/>
      <c r="Q9" s="16"/>
      <c r="R9" s="17"/>
      <c r="S9" s="2"/>
      <c r="T9" s="110" t="s">
        <v>74</v>
      </c>
      <c r="U9" s="115"/>
      <c r="V9" s="116"/>
      <c r="W9" s="117" t="str">
        <f t="shared" si="4"/>
        <v/>
      </c>
      <c r="X9" s="118"/>
      <c r="Y9" s="115"/>
      <c r="Z9" s="116"/>
      <c r="AA9" s="119"/>
      <c r="AB9" s="2"/>
      <c r="AC9" s="10" t="s">
        <v>74</v>
      </c>
      <c r="AD9" s="15"/>
      <c r="AE9" s="16"/>
      <c r="AF9" s="20" t="str">
        <f t="shared" si="5"/>
        <v/>
      </c>
      <c r="AG9" s="14"/>
      <c r="AH9" s="15"/>
      <c r="AI9" s="16"/>
      <c r="AJ9" s="17">
        <v>10</v>
      </c>
      <c r="AL9" s="10" t="s">
        <v>74</v>
      </c>
      <c r="AM9" s="40">
        <f t="shared" si="0"/>
        <v>3</v>
      </c>
      <c r="AN9" s="46">
        <f t="shared" si="1"/>
        <v>7</v>
      </c>
      <c r="AO9" s="192">
        <f t="shared" si="6"/>
        <v>0.3</v>
      </c>
      <c r="AP9" s="20"/>
    </row>
    <row r="10" spans="2:42" ht="13.15" customHeight="1">
      <c r="B10" s="10" t="s">
        <v>72</v>
      </c>
      <c r="C10" s="15"/>
      <c r="D10" s="16"/>
      <c r="E10" s="20" t="str">
        <f t="shared" si="2"/>
        <v/>
      </c>
      <c r="F10" s="14"/>
      <c r="G10" s="15"/>
      <c r="H10" s="16"/>
      <c r="I10" s="17"/>
      <c r="J10" s="2"/>
      <c r="K10" s="10" t="s">
        <v>72</v>
      </c>
      <c r="L10" s="15">
        <v>4</v>
      </c>
      <c r="M10" s="16">
        <v>2</v>
      </c>
      <c r="N10" s="20">
        <f t="shared" si="3"/>
        <v>20</v>
      </c>
      <c r="O10" s="14"/>
      <c r="P10" s="15"/>
      <c r="Q10" s="16"/>
      <c r="R10" s="17">
        <v>10</v>
      </c>
      <c r="S10" s="2"/>
      <c r="T10" s="110" t="s">
        <v>72</v>
      </c>
      <c r="U10" s="115"/>
      <c r="V10" s="116"/>
      <c r="W10" s="117" t="str">
        <f t="shared" si="4"/>
        <v/>
      </c>
      <c r="X10" s="118"/>
      <c r="Y10" s="115"/>
      <c r="Z10" s="116"/>
      <c r="AA10" s="119"/>
      <c r="AB10" s="2"/>
      <c r="AC10" s="10" t="s">
        <v>72</v>
      </c>
      <c r="AD10" s="15"/>
      <c r="AE10" s="16"/>
      <c r="AF10" s="20" t="str">
        <f t="shared" si="5"/>
        <v/>
      </c>
      <c r="AG10" s="14"/>
      <c r="AH10" s="15"/>
      <c r="AI10" s="16"/>
      <c r="AJ10" s="17"/>
      <c r="AL10" s="10" t="s">
        <v>72</v>
      </c>
      <c r="AM10" s="40">
        <f t="shared" si="0"/>
        <v>4</v>
      </c>
      <c r="AN10" s="46">
        <f t="shared" si="1"/>
        <v>2</v>
      </c>
      <c r="AO10" s="192">
        <f t="shared" si="6"/>
        <v>0.66666666666666663</v>
      </c>
      <c r="AP10" s="20">
        <v>1</v>
      </c>
    </row>
    <row r="11" spans="2:42" ht="13.15" customHeight="1">
      <c r="B11" s="10" t="s">
        <v>80</v>
      </c>
      <c r="C11" s="15"/>
      <c r="D11" s="16"/>
      <c r="E11" s="20" t="str">
        <f t="shared" si="2"/>
        <v/>
      </c>
      <c r="F11" s="14"/>
      <c r="G11" s="15"/>
      <c r="H11" s="16"/>
      <c r="I11" s="17"/>
      <c r="J11" s="2"/>
      <c r="K11" s="10" t="s">
        <v>80</v>
      </c>
      <c r="L11" s="15"/>
      <c r="M11" s="16"/>
      <c r="N11" s="20" t="str">
        <f t="shared" si="3"/>
        <v/>
      </c>
      <c r="O11" s="14"/>
      <c r="P11" s="15"/>
      <c r="Q11" s="16"/>
      <c r="R11" s="17"/>
      <c r="S11" s="2"/>
      <c r="T11" s="110" t="s">
        <v>80</v>
      </c>
      <c r="U11" s="115"/>
      <c r="V11" s="116"/>
      <c r="W11" s="117" t="str">
        <f t="shared" si="4"/>
        <v/>
      </c>
      <c r="X11" s="118"/>
      <c r="Y11" s="115"/>
      <c r="Z11" s="116"/>
      <c r="AA11" s="119"/>
      <c r="AB11" s="2"/>
      <c r="AC11" s="10" t="s">
        <v>80</v>
      </c>
      <c r="AD11" s="15">
        <v>2</v>
      </c>
      <c r="AE11" s="16">
        <v>4</v>
      </c>
      <c r="AF11" s="20">
        <f t="shared" si="5"/>
        <v>10</v>
      </c>
      <c r="AG11" s="14"/>
      <c r="AH11" s="15"/>
      <c r="AI11" s="16"/>
      <c r="AJ11" s="17">
        <v>10</v>
      </c>
      <c r="AL11" s="10" t="s">
        <v>80</v>
      </c>
      <c r="AM11" s="40">
        <f t="shared" si="0"/>
        <v>9</v>
      </c>
      <c r="AN11" s="46">
        <f t="shared" si="1"/>
        <v>9</v>
      </c>
      <c r="AO11" s="192">
        <f t="shared" si="6"/>
        <v>0.5</v>
      </c>
      <c r="AP11" s="20">
        <v>1</v>
      </c>
    </row>
    <row r="12" spans="2:42" ht="13.15" customHeight="1">
      <c r="B12" s="10" t="s">
        <v>77</v>
      </c>
      <c r="C12" s="15"/>
      <c r="D12" s="16"/>
      <c r="E12" s="20" t="str">
        <f t="shared" si="2"/>
        <v/>
      </c>
      <c r="F12" s="14"/>
      <c r="G12" s="15"/>
      <c r="H12" s="16"/>
      <c r="I12" s="17"/>
      <c r="J12" s="2"/>
      <c r="K12" s="10" t="s">
        <v>77</v>
      </c>
      <c r="L12" s="15"/>
      <c r="M12" s="16"/>
      <c r="N12" s="20" t="str">
        <f t="shared" si="3"/>
        <v/>
      </c>
      <c r="O12" s="14"/>
      <c r="P12" s="15"/>
      <c r="Q12" s="16"/>
      <c r="R12" s="17"/>
      <c r="S12" s="2"/>
      <c r="T12" s="110" t="s">
        <v>77</v>
      </c>
      <c r="U12" s="115"/>
      <c r="V12" s="116"/>
      <c r="W12" s="117" t="str">
        <f t="shared" si="4"/>
        <v/>
      </c>
      <c r="X12" s="118"/>
      <c r="Y12" s="115"/>
      <c r="Z12" s="116"/>
      <c r="AA12" s="119"/>
      <c r="AB12" s="2"/>
      <c r="AC12" s="10" t="s">
        <v>77</v>
      </c>
      <c r="AD12" s="15"/>
      <c r="AE12" s="16"/>
      <c r="AF12" s="20" t="str">
        <f t="shared" si="5"/>
        <v/>
      </c>
      <c r="AG12" s="14"/>
      <c r="AH12" s="15"/>
      <c r="AI12" s="16"/>
      <c r="AJ12" s="17"/>
      <c r="AL12" s="10" t="s">
        <v>77</v>
      </c>
      <c r="AM12" s="40">
        <f t="shared" si="0"/>
        <v>0</v>
      </c>
      <c r="AN12" s="46">
        <f t="shared" si="1"/>
        <v>0</v>
      </c>
      <c r="AO12" s="192" t="str">
        <f t="shared" si="6"/>
        <v>0%</v>
      </c>
      <c r="AP12" s="20"/>
    </row>
    <row r="13" spans="2:42" ht="13.15" customHeight="1">
      <c r="B13" s="10" t="s">
        <v>76</v>
      </c>
      <c r="C13" s="15"/>
      <c r="D13" s="16"/>
      <c r="E13" s="20" t="str">
        <f t="shared" si="2"/>
        <v/>
      </c>
      <c r="F13" s="14"/>
      <c r="G13" s="15"/>
      <c r="H13" s="16"/>
      <c r="I13" s="17"/>
      <c r="J13" s="2"/>
      <c r="K13" s="10" t="s">
        <v>76</v>
      </c>
      <c r="L13" s="15"/>
      <c r="M13" s="16"/>
      <c r="N13" s="20" t="str">
        <f t="shared" si="3"/>
        <v/>
      </c>
      <c r="O13" s="14"/>
      <c r="P13" s="15"/>
      <c r="Q13" s="16"/>
      <c r="R13" s="17"/>
      <c r="S13" s="2"/>
      <c r="T13" s="110" t="s">
        <v>76</v>
      </c>
      <c r="U13" s="115"/>
      <c r="V13" s="116"/>
      <c r="W13" s="117" t="str">
        <f t="shared" si="4"/>
        <v/>
      </c>
      <c r="X13" s="118"/>
      <c r="Y13" s="115"/>
      <c r="Z13" s="116"/>
      <c r="AA13" s="119"/>
      <c r="AB13" s="2"/>
      <c r="AC13" s="10" t="s">
        <v>76</v>
      </c>
      <c r="AD13" s="15"/>
      <c r="AE13" s="16"/>
      <c r="AF13" s="20" t="str">
        <f t="shared" si="5"/>
        <v/>
      </c>
      <c r="AG13" s="14"/>
      <c r="AH13" s="15"/>
      <c r="AI13" s="16"/>
      <c r="AJ13" s="17">
        <v>10</v>
      </c>
      <c r="AL13" s="10" t="s">
        <v>76</v>
      </c>
      <c r="AM13" s="40">
        <f t="shared" si="0"/>
        <v>0</v>
      </c>
      <c r="AN13" s="46">
        <f t="shared" si="1"/>
        <v>0</v>
      </c>
      <c r="AO13" s="192" t="str">
        <f t="shared" si="6"/>
        <v>0%</v>
      </c>
      <c r="AP13" s="20"/>
    </row>
    <row r="14" spans="2:42" ht="13.15" customHeight="1">
      <c r="B14" s="10" t="s">
        <v>75</v>
      </c>
      <c r="C14" s="15">
        <v>1</v>
      </c>
      <c r="D14" s="16">
        <v>9</v>
      </c>
      <c r="E14" s="20">
        <f t="shared" si="2"/>
        <v>5</v>
      </c>
      <c r="F14" s="14"/>
      <c r="G14" s="15"/>
      <c r="H14" s="16"/>
      <c r="I14" s="17">
        <v>10</v>
      </c>
      <c r="J14" s="2"/>
      <c r="K14" s="10" t="s">
        <v>75</v>
      </c>
      <c r="L14" s="15">
        <v>0</v>
      </c>
      <c r="M14" s="16">
        <v>6</v>
      </c>
      <c r="N14" s="20">
        <f t="shared" si="3"/>
        <v>0</v>
      </c>
      <c r="O14" s="14"/>
      <c r="P14" s="15"/>
      <c r="Q14" s="16"/>
      <c r="R14" s="17">
        <v>10</v>
      </c>
      <c r="S14" s="2"/>
      <c r="T14" s="110" t="s">
        <v>75</v>
      </c>
      <c r="U14" s="115"/>
      <c r="V14" s="116"/>
      <c r="W14" s="117" t="str">
        <f t="shared" si="4"/>
        <v/>
      </c>
      <c r="X14" s="118"/>
      <c r="Y14" s="115"/>
      <c r="Z14" s="116"/>
      <c r="AA14" s="119"/>
      <c r="AB14" s="2"/>
      <c r="AC14" s="10" t="s">
        <v>75</v>
      </c>
      <c r="AD14" s="15">
        <v>0</v>
      </c>
      <c r="AE14" s="16">
        <v>6</v>
      </c>
      <c r="AF14" s="20">
        <f t="shared" si="5"/>
        <v>0</v>
      </c>
      <c r="AG14" s="14"/>
      <c r="AH14" s="15"/>
      <c r="AI14" s="16"/>
      <c r="AJ14" s="17">
        <v>10</v>
      </c>
      <c r="AL14" s="10" t="s">
        <v>75</v>
      </c>
      <c r="AM14" s="40">
        <f t="shared" si="0"/>
        <v>3</v>
      </c>
      <c r="AN14" s="46">
        <f t="shared" si="1"/>
        <v>32</v>
      </c>
      <c r="AO14" s="192">
        <f t="shared" si="6"/>
        <v>8.5714285714285715E-2</v>
      </c>
      <c r="AP14" s="20"/>
    </row>
    <row r="15" spans="2:42" ht="13.15" customHeight="1">
      <c r="B15" s="10" t="s">
        <v>79</v>
      </c>
      <c r="C15" s="15"/>
      <c r="D15" s="16"/>
      <c r="E15" s="20" t="str">
        <f t="shared" si="2"/>
        <v/>
      </c>
      <c r="F15" s="14"/>
      <c r="G15" s="15"/>
      <c r="H15" s="16"/>
      <c r="I15" s="17"/>
      <c r="J15" s="2"/>
      <c r="K15" s="10" t="s">
        <v>79</v>
      </c>
      <c r="L15" s="15"/>
      <c r="M15" s="16"/>
      <c r="N15" s="20" t="str">
        <f t="shared" si="3"/>
        <v/>
      </c>
      <c r="O15" s="14"/>
      <c r="P15" s="15"/>
      <c r="Q15" s="16"/>
      <c r="R15" s="17"/>
      <c r="S15" s="2"/>
      <c r="T15" s="110" t="s">
        <v>79</v>
      </c>
      <c r="U15" s="115"/>
      <c r="V15" s="116"/>
      <c r="W15" s="117" t="str">
        <f t="shared" si="4"/>
        <v/>
      </c>
      <c r="X15" s="118"/>
      <c r="Y15" s="115"/>
      <c r="Z15" s="116"/>
      <c r="AA15" s="119"/>
      <c r="AB15" s="2"/>
      <c r="AC15" s="10" t="s">
        <v>79</v>
      </c>
      <c r="AD15" s="15"/>
      <c r="AE15" s="16"/>
      <c r="AF15" s="20" t="str">
        <f t="shared" si="5"/>
        <v/>
      </c>
      <c r="AG15" s="14"/>
      <c r="AH15" s="15"/>
      <c r="AI15" s="16"/>
      <c r="AJ15" s="17">
        <v>10</v>
      </c>
      <c r="AL15" s="10" t="s">
        <v>79</v>
      </c>
      <c r="AM15" s="40">
        <f t="shared" si="0"/>
        <v>0</v>
      </c>
      <c r="AN15" s="46">
        <f t="shared" si="1"/>
        <v>0</v>
      </c>
      <c r="AO15" s="192" t="str">
        <f t="shared" si="6"/>
        <v>0%</v>
      </c>
      <c r="AP15" s="20"/>
    </row>
    <row r="16" spans="2:42" ht="13.15" customHeight="1">
      <c r="B16" s="63" t="s">
        <v>82</v>
      </c>
      <c r="C16" s="15"/>
      <c r="D16" s="16"/>
      <c r="E16" s="20" t="str">
        <f t="shared" si="2"/>
        <v/>
      </c>
      <c r="F16" s="14"/>
      <c r="G16" s="15"/>
      <c r="H16" s="16"/>
      <c r="I16" s="17"/>
      <c r="J16" s="2"/>
      <c r="K16" s="63" t="s">
        <v>82</v>
      </c>
      <c r="L16" s="15"/>
      <c r="M16" s="16"/>
      <c r="N16" s="20" t="str">
        <f t="shared" si="3"/>
        <v/>
      </c>
      <c r="O16" s="14"/>
      <c r="P16" s="15"/>
      <c r="Q16" s="16"/>
      <c r="R16" s="17"/>
      <c r="S16" s="2"/>
      <c r="T16" s="120" t="s">
        <v>82</v>
      </c>
      <c r="U16" s="115"/>
      <c r="V16" s="116"/>
      <c r="W16" s="117" t="str">
        <f t="shared" si="4"/>
        <v/>
      </c>
      <c r="X16" s="118"/>
      <c r="Y16" s="115"/>
      <c r="Z16" s="116"/>
      <c r="AA16" s="119"/>
      <c r="AB16" s="2"/>
      <c r="AC16" s="63" t="s">
        <v>82</v>
      </c>
      <c r="AD16" s="15"/>
      <c r="AE16" s="16"/>
      <c r="AF16" s="20" t="str">
        <f t="shared" si="5"/>
        <v/>
      </c>
      <c r="AG16" s="14"/>
      <c r="AH16" s="15"/>
      <c r="AI16" s="16"/>
      <c r="AJ16" s="17"/>
      <c r="AL16" s="63" t="s">
        <v>82</v>
      </c>
      <c r="AM16" s="40">
        <f t="shared" si="0"/>
        <v>0</v>
      </c>
      <c r="AN16" s="46">
        <f t="shared" si="1"/>
        <v>0</v>
      </c>
      <c r="AO16" s="192" t="str">
        <f t="shared" si="6"/>
        <v>0%</v>
      </c>
      <c r="AP16" s="20"/>
    </row>
    <row r="17" spans="2:42" ht="13.15" customHeight="1">
      <c r="B17" s="14" t="s">
        <v>81</v>
      </c>
      <c r="C17" s="15">
        <v>6</v>
      </c>
      <c r="D17" s="16">
        <v>4</v>
      </c>
      <c r="E17" s="20">
        <f t="shared" si="2"/>
        <v>30</v>
      </c>
      <c r="F17" s="14"/>
      <c r="G17" s="15"/>
      <c r="H17" s="16">
        <v>1</v>
      </c>
      <c r="I17" s="17">
        <v>10</v>
      </c>
      <c r="J17" s="2"/>
      <c r="K17" s="14" t="s">
        <v>81</v>
      </c>
      <c r="L17" s="15">
        <v>0</v>
      </c>
      <c r="M17" s="16">
        <v>6</v>
      </c>
      <c r="N17" s="20">
        <f t="shared" si="3"/>
        <v>0</v>
      </c>
      <c r="O17" s="14"/>
      <c r="P17" s="15"/>
      <c r="Q17" s="16">
        <v>1</v>
      </c>
      <c r="R17" s="17">
        <v>10</v>
      </c>
      <c r="S17" s="2"/>
      <c r="T17" s="118" t="s">
        <v>81</v>
      </c>
      <c r="U17" s="115"/>
      <c r="V17" s="116"/>
      <c r="W17" s="117" t="str">
        <f t="shared" si="4"/>
        <v/>
      </c>
      <c r="X17" s="118"/>
      <c r="Y17" s="115"/>
      <c r="Z17" s="116"/>
      <c r="AA17" s="119"/>
      <c r="AB17" s="2"/>
      <c r="AC17" s="14" t="s">
        <v>81</v>
      </c>
      <c r="AD17" s="15"/>
      <c r="AE17" s="16"/>
      <c r="AF17" s="20" t="str">
        <f t="shared" si="5"/>
        <v/>
      </c>
      <c r="AG17" s="14"/>
      <c r="AH17" s="15"/>
      <c r="AI17" s="16"/>
      <c r="AJ17" s="17"/>
      <c r="AL17" s="14" t="s">
        <v>81</v>
      </c>
      <c r="AM17" s="40">
        <f t="shared" si="0"/>
        <v>12</v>
      </c>
      <c r="AN17" s="46">
        <f t="shared" si="1"/>
        <v>23</v>
      </c>
      <c r="AO17" s="192">
        <f t="shared" si="6"/>
        <v>0.34285714285714286</v>
      </c>
      <c r="AP17" s="20">
        <v>2</v>
      </c>
    </row>
    <row r="18" spans="2:42" ht="13.15" customHeight="1">
      <c r="B18" s="10" t="s">
        <v>78</v>
      </c>
      <c r="C18" s="15">
        <v>6</v>
      </c>
      <c r="D18" s="16">
        <v>4</v>
      </c>
      <c r="E18" s="20">
        <f t="shared" si="2"/>
        <v>30</v>
      </c>
      <c r="F18" s="14"/>
      <c r="G18" s="15"/>
      <c r="H18" s="16">
        <v>2</v>
      </c>
      <c r="I18" s="17">
        <v>10</v>
      </c>
      <c r="J18" s="2"/>
      <c r="K18" s="10" t="s">
        <v>78</v>
      </c>
      <c r="L18" s="15"/>
      <c r="M18" s="16"/>
      <c r="N18" s="20" t="str">
        <f t="shared" si="3"/>
        <v/>
      </c>
      <c r="O18" s="14"/>
      <c r="P18" s="15"/>
      <c r="Q18" s="16"/>
      <c r="R18" s="17"/>
      <c r="S18" s="2"/>
      <c r="T18" s="110" t="s">
        <v>78</v>
      </c>
      <c r="U18" s="115"/>
      <c r="V18" s="116"/>
      <c r="W18" s="117" t="str">
        <f t="shared" si="4"/>
        <v/>
      </c>
      <c r="X18" s="118"/>
      <c r="Y18" s="115"/>
      <c r="Z18" s="116"/>
      <c r="AA18" s="119"/>
      <c r="AB18" s="2"/>
      <c r="AC18" s="10" t="s">
        <v>78</v>
      </c>
      <c r="AD18" s="15"/>
      <c r="AE18" s="16"/>
      <c r="AF18" s="20" t="str">
        <f t="shared" si="5"/>
        <v/>
      </c>
      <c r="AG18" s="14"/>
      <c r="AH18" s="15"/>
      <c r="AI18" s="16"/>
      <c r="AJ18" s="17"/>
      <c r="AL18" s="10" t="s">
        <v>78</v>
      </c>
      <c r="AM18" s="40">
        <f t="shared" si="0"/>
        <v>12</v>
      </c>
      <c r="AN18" s="46">
        <f t="shared" si="1"/>
        <v>11</v>
      </c>
      <c r="AO18" s="192">
        <f t="shared" si="6"/>
        <v>0.52173913043478259</v>
      </c>
      <c r="AP18" s="20">
        <v>2</v>
      </c>
    </row>
    <row r="19" spans="2:42" ht="13.15" customHeight="1">
      <c r="B19" s="14" t="s">
        <v>100</v>
      </c>
      <c r="C19" s="15"/>
      <c r="D19" s="16"/>
      <c r="E19" s="20" t="str">
        <f>IF(C19="","",C19*5)</f>
        <v/>
      </c>
      <c r="F19" s="14"/>
      <c r="G19" s="15"/>
      <c r="H19" s="16"/>
      <c r="I19" s="17"/>
      <c r="J19" s="2"/>
      <c r="K19" s="14" t="s">
        <v>100</v>
      </c>
      <c r="L19" s="15"/>
      <c r="M19" s="16"/>
      <c r="N19" s="20" t="str">
        <f>IF(L19="","",L19*5)</f>
        <v/>
      </c>
      <c r="O19" s="14"/>
      <c r="P19" s="15"/>
      <c r="Q19" s="16"/>
      <c r="R19" s="17"/>
      <c r="S19" s="2"/>
      <c r="T19" s="118" t="s">
        <v>100</v>
      </c>
      <c r="U19" s="115"/>
      <c r="V19" s="116"/>
      <c r="W19" s="117" t="str">
        <f>IF(U19="","",U19*5)</f>
        <v/>
      </c>
      <c r="X19" s="118"/>
      <c r="Y19" s="115"/>
      <c r="Z19" s="116"/>
      <c r="AA19" s="119"/>
      <c r="AB19" s="2"/>
      <c r="AC19" s="14" t="s">
        <v>101</v>
      </c>
      <c r="AD19" s="15"/>
      <c r="AE19" s="16"/>
      <c r="AF19" s="20" t="str">
        <f>IF(AD19="","",AD19*5)</f>
        <v/>
      </c>
      <c r="AG19" s="14"/>
      <c r="AH19" s="15"/>
      <c r="AI19" s="16"/>
      <c r="AJ19" s="17"/>
      <c r="AL19" s="14" t="s">
        <v>101</v>
      </c>
      <c r="AM19" s="40">
        <f t="shared" si="0"/>
        <v>9</v>
      </c>
      <c r="AN19" s="46">
        <f t="shared" si="1"/>
        <v>7</v>
      </c>
      <c r="AO19" s="192">
        <f t="shared" si="6"/>
        <v>0.5625</v>
      </c>
      <c r="AP19" s="20">
        <v>1</v>
      </c>
    </row>
    <row r="20" spans="2:42" ht="13.15" customHeight="1">
      <c r="B20" s="14"/>
      <c r="C20" s="15"/>
      <c r="D20" s="16"/>
      <c r="E20" s="20" t="str">
        <f t="shared" si="2"/>
        <v/>
      </c>
      <c r="F20" s="14"/>
      <c r="G20" s="15"/>
      <c r="H20" s="16"/>
      <c r="I20" s="17"/>
      <c r="J20" s="2"/>
      <c r="K20" s="14"/>
      <c r="L20" s="15"/>
      <c r="M20" s="16"/>
      <c r="N20" s="20" t="str">
        <f t="shared" si="3"/>
        <v/>
      </c>
      <c r="O20" s="14"/>
      <c r="P20" s="15"/>
      <c r="Q20" s="16"/>
      <c r="R20" s="17"/>
      <c r="S20" s="2"/>
      <c r="T20" s="118"/>
      <c r="U20" s="115"/>
      <c r="V20" s="116"/>
      <c r="W20" s="117" t="str">
        <f t="shared" ref="W20:W21" si="7">IF(U20="","",U20*5)</f>
        <v/>
      </c>
      <c r="X20" s="118"/>
      <c r="Y20" s="115"/>
      <c r="Z20" s="116"/>
      <c r="AA20" s="119"/>
      <c r="AB20" s="2"/>
      <c r="AC20" s="14"/>
      <c r="AD20" s="15"/>
      <c r="AE20" s="16"/>
      <c r="AF20" s="20" t="str">
        <f t="shared" si="5"/>
        <v/>
      </c>
      <c r="AG20" s="14"/>
      <c r="AH20" s="15"/>
      <c r="AI20" s="16"/>
      <c r="AJ20" s="17"/>
      <c r="AL20" s="14" t="s">
        <v>104</v>
      </c>
      <c r="AM20" s="40">
        <f t="shared" si="0"/>
        <v>7</v>
      </c>
      <c r="AN20" s="46">
        <f t="shared" si="1"/>
        <v>9</v>
      </c>
      <c r="AO20" s="192">
        <f t="shared" si="6"/>
        <v>0.4375</v>
      </c>
      <c r="AP20" s="20"/>
    </row>
    <row r="21" spans="2:42" ht="13.15" customHeight="1" thickBot="1">
      <c r="B21" s="178"/>
      <c r="C21" s="179"/>
      <c r="D21" s="180"/>
      <c r="E21" s="55" t="str">
        <f t="shared" si="2"/>
        <v/>
      </c>
      <c r="F21" s="178"/>
      <c r="G21" s="179"/>
      <c r="H21" s="180"/>
      <c r="I21" s="181"/>
      <c r="J21" s="2"/>
      <c r="K21" s="178"/>
      <c r="L21" s="179"/>
      <c r="M21" s="180"/>
      <c r="N21" s="55" t="str">
        <f t="shared" si="3"/>
        <v/>
      </c>
      <c r="O21" s="178"/>
      <c r="P21" s="179"/>
      <c r="Q21" s="180"/>
      <c r="R21" s="181"/>
      <c r="S21" s="2"/>
      <c r="T21" s="182"/>
      <c r="U21" s="183"/>
      <c r="V21" s="184"/>
      <c r="W21" s="121" t="str">
        <f t="shared" si="7"/>
        <v/>
      </c>
      <c r="X21" s="182"/>
      <c r="Y21" s="183"/>
      <c r="Z21" s="184"/>
      <c r="AA21" s="185"/>
      <c r="AB21" s="2"/>
      <c r="AC21" s="178"/>
      <c r="AD21" s="179"/>
      <c r="AE21" s="180"/>
      <c r="AF21" s="55" t="str">
        <f t="shared" si="5"/>
        <v/>
      </c>
      <c r="AG21" s="178"/>
      <c r="AH21" s="179"/>
      <c r="AI21" s="180"/>
      <c r="AJ21" s="181"/>
      <c r="AL21" s="178"/>
      <c r="AM21" s="173">
        <f t="shared" si="0"/>
        <v>0</v>
      </c>
      <c r="AN21" s="172">
        <f t="shared" si="1"/>
        <v>0</v>
      </c>
      <c r="AO21" s="194" t="str">
        <f t="shared" si="6"/>
        <v>0%</v>
      </c>
      <c r="AP21" s="55"/>
    </row>
    <row r="22" spans="2:42" ht="13.15" customHeight="1" thickBot="1">
      <c r="J22" s="2"/>
      <c r="S22" s="2"/>
      <c r="AB22" s="2"/>
      <c r="AK22" s="2"/>
    </row>
    <row r="23" spans="2:42" ht="13.15" customHeight="1" thickBot="1">
      <c r="B23" s="256"/>
      <c r="C23" s="248" t="s">
        <v>92</v>
      </c>
      <c r="D23" s="249"/>
      <c r="E23" s="250"/>
      <c r="F23" s="147" t="s">
        <v>28</v>
      </c>
      <c r="G23" s="146" t="s">
        <v>29</v>
      </c>
      <c r="H23" s="251">
        <v>42638</v>
      </c>
      <c r="I23" s="252"/>
      <c r="J23" s="2"/>
      <c r="K23" s="256"/>
      <c r="L23" s="248" t="s">
        <v>93</v>
      </c>
      <c r="M23" s="249"/>
      <c r="N23" s="250"/>
      <c r="O23" s="147" t="s">
        <v>28</v>
      </c>
      <c r="P23" s="146" t="s">
        <v>29</v>
      </c>
      <c r="Q23" s="251">
        <v>42666</v>
      </c>
      <c r="R23" s="252"/>
      <c r="S23" s="2"/>
      <c r="T23" s="256"/>
      <c r="U23" s="248" t="s">
        <v>56</v>
      </c>
      <c r="V23" s="249"/>
      <c r="W23" s="250"/>
      <c r="X23" s="147" t="s">
        <v>28</v>
      </c>
      <c r="Y23" s="146" t="s">
        <v>29</v>
      </c>
      <c r="Z23" s="251">
        <v>42687</v>
      </c>
      <c r="AA23" s="252"/>
      <c r="AB23" s="2"/>
      <c r="AC23" s="256"/>
      <c r="AD23" s="248" t="s">
        <v>57</v>
      </c>
      <c r="AE23" s="249"/>
      <c r="AF23" s="250"/>
      <c r="AG23" s="60" t="s">
        <v>28</v>
      </c>
      <c r="AH23" s="59" t="s">
        <v>29</v>
      </c>
      <c r="AI23" s="251">
        <v>42722</v>
      </c>
      <c r="AJ23" s="252"/>
      <c r="AK23" s="2"/>
      <c r="AL23" s="256"/>
      <c r="AM23" s="253" t="s">
        <v>36</v>
      </c>
    </row>
    <row r="24" spans="2:42" ht="13.15" customHeight="1" thickBot="1">
      <c r="B24" s="257"/>
      <c r="C24" s="3" t="s">
        <v>25</v>
      </c>
      <c r="D24" s="4" t="s">
        <v>26</v>
      </c>
      <c r="E24" s="5" t="s">
        <v>86</v>
      </c>
      <c r="F24" s="6" t="s">
        <v>35</v>
      </c>
      <c r="G24" s="7" t="s">
        <v>10</v>
      </c>
      <c r="H24" s="8" t="s">
        <v>11</v>
      </c>
      <c r="I24" s="9" t="s">
        <v>9</v>
      </c>
      <c r="J24" s="2"/>
      <c r="K24" s="257"/>
      <c r="L24" s="3" t="s">
        <v>25</v>
      </c>
      <c r="M24" s="4" t="s">
        <v>26</v>
      </c>
      <c r="N24" s="5" t="s">
        <v>86</v>
      </c>
      <c r="O24" s="6" t="s">
        <v>35</v>
      </c>
      <c r="P24" s="7" t="s">
        <v>10</v>
      </c>
      <c r="Q24" s="8" t="s">
        <v>11</v>
      </c>
      <c r="R24" s="9" t="s">
        <v>9</v>
      </c>
      <c r="S24" s="2"/>
      <c r="T24" s="257"/>
      <c r="U24" s="3" t="s">
        <v>25</v>
      </c>
      <c r="V24" s="4" t="s">
        <v>26</v>
      </c>
      <c r="W24" s="5" t="s">
        <v>86</v>
      </c>
      <c r="X24" s="6" t="s">
        <v>35</v>
      </c>
      <c r="Y24" s="7" t="s">
        <v>10</v>
      </c>
      <c r="Z24" s="8" t="s">
        <v>11</v>
      </c>
      <c r="AA24" s="9" t="s">
        <v>9</v>
      </c>
      <c r="AB24" s="2"/>
      <c r="AC24" s="257"/>
      <c r="AD24" s="3" t="s">
        <v>25</v>
      </c>
      <c r="AE24" s="4" t="s">
        <v>26</v>
      </c>
      <c r="AF24" s="5" t="s">
        <v>86</v>
      </c>
      <c r="AG24" s="6" t="s">
        <v>35</v>
      </c>
      <c r="AH24" s="7" t="s">
        <v>10</v>
      </c>
      <c r="AI24" s="8" t="s">
        <v>11</v>
      </c>
      <c r="AJ24" s="9" t="s">
        <v>9</v>
      </c>
      <c r="AK24" s="2"/>
      <c r="AL24" s="257"/>
      <c r="AM24" s="254"/>
    </row>
    <row r="25" spans="2:42" ht="13.15" customHeight="1">
      <c r="B25" s="10" t="s">
        <v>68</v>
      </c>
      <c r="C25" s="11">
        <v>5</v>
      </c>
      <c r="D25" s="12">
        <v>2</v>
      </c>
      <c r="E25" s="100">
        <f>IF(C25="","",C25*5)</f>
        <v>25</v>
      </c>
      <c r="F25" s="10">
        <v>10</v>
      </c>
      <c r="G25" s="11"/>
      <c r="H25" s="12">
        <v>1</v>
      </c>
      <c r="I25" s="13">
        <v>10</v>
      </c>
      <c r="J25" s="2"/>
      <c r="K25" s="10" t="s">
        <v>68</v>
      </c>
      <c r="L25" s="11">
        <v>2</v>
      </c>
      <c r="M25" s="12">
        <v>4</v>
      </c>
      <c r="N25" s="100">
        <f>IF(L25="","",L25*5)</f>
        <v>10</v>
      </c>
      <c r="O25" s="10"/>
      <c r="P25" s="11"/>
      <c r="Q25" s="12">
        <v>1</v>
      </c>
      <c r="R25" s="13">
        <v>10</v>
      </c>
      <c r="S25" s="2"/>
      <c r="T25" s="10" t="s">
        <v>68</v>
      </c>
      <c r="U25" s="11"/>
      <c r="V25" s="12"/>
      <c r="W25" s="100" t="str">
        <f>IF(U25="","",U25*5)</f>
        <v/>
      </c>
      <c r="X25" s="10"/>
      <c r="Y25" s="11"/>
      <c r="Z25" s="12"/>
      <c r="AA25" s="13"/>
      <c r="AB25" s="2"/>
      <c r="AC25" s="10" t="s">
        <v>68</v>
      </c>
      <c r="AD25" s="11">
        <v>6</v>
      </c>
      <c r="AE25" s="12">
        <v>4</v>
      </c>
      <c r="AF25" s="100">
        <f>IF(AD25="","",AD25*5)</f>
        <v>30</v>
      </c>
      <c r="AG25" s="10"/>
      <c r="AH25" s="11"/>
      <c r="AI25" s="12">
        <v>2</v>
      </c>
      <c r="AJ25" s="13">
        <v>10</v>
      </c>
      <c r="AK25" s="2"/>
      <c r="AL25" s="10" t="s">
        <v>68</v>
      </c>
      <c r="AM25" s="19">
        <f t="shared" ref="AM25:AM42" si="8">SUM(E4:G4,H4*2,I4,N4:P4,Q4*2,R4,W4:Y4,Z4*2,AA4,AF4:AH4,AI4*2,AJ4,E25:G25,H25*2,I25,N25:P25,Q25*2,R25,W25:Y25,Z25*2,AA25,AF25:AH25,AI25*2,AJ25)</f>
        <v>244</v>
      </c>
    </row>
    <row r="26" spans="2:42" ht="13.15" customHeight="1">
      <c r="B26" s="10" t="s">
        <v>70</v>
      </c>
      <c r="C26" s="15">
        <v>5</v>
      </c>
      <c r="D26" s="16">
        <v>2</v>
      </c>
      <c r="E26" s="20">
        <f t="shared" ref="E26:E42" si="9">IF(C26="","",C26*5)</f>
        <v>25</v>
      </c>
      <c r="F26" s="14"/>
      <c r="G26" s="15"/>
      <c r="H26" s="16">
        <v>1</v>
      </c>
      <c r="I26" s="17">
        <v>10</v>
      </c>
      <c r="J26" s="2"/>
      <c r="K26" s="10" t="s">
        <v>70</v>
      </c>
      <c r="L26" s="15">
        <v>2</v>
      </c>
      <c r="M26" s="16">
        <v>4</v>
      </c>
      <c r="N26" s="20">
        <f t="shared" ref="N26:N42" si="10">IF(L26="","",L26*5)</f>
        <v>10</v>
      </c>
      <c r="O26" s="14"/>
      <c r="P26" s="15"/>
      <c r="Q26" s="16"/>
      <c r="R26" s="17">
        <v>10</v>
      </c>
      <c r="S26" s="2"/>
      <c r="T26" s="10" t="s">
        <v>70</v>
      </c>
      <c r="U26" s="15"/>
      <c r="V26" s="16"/>
      <c r="W26" s="20" t="str">
        <f t="shared" ref="W26:W42" si="11">IF(U26="","",U26*5)</f>
        <v/>
      </c>
      <c r="X26" s="14"/>
      <c r="Y26" s="15"/>
      <c r="Z26" s="16"/>
      <c r="AA26" s="17"/>
      <c r="AB26" s="2"/>
      <c r="AC26" s="10" t="s">
        <v>70</v>
      </c>
      <c r="AD26" s="15">
        <v>7</v>
      </c>
      <c r="AE26" s="16">
        <v>3</v>
      </c>
      <c r="AF26" s="20">
        <f t="shared" ref="AF26:AF42" si="12">IF(AD26="","",AD26*5)</f>
        <v>35</v>
      </c>
      <c r="AG26" s="228" t="s">
        <v>127</v>
      </c>
      <c r="AH26" s="15"/>
      <c r="AI26" s="16"/>
      <c r="AJ26" s="17">
        <v>10</v>
      </c>
      <c r="AK26" s="2"/>
      <c r="AL26" s="10" t="s">
        <v>70</v>
      </c>
      <c r="AM26" s="19">
        <f t="shared" si="8"/>
        <v>172</v>
      </c>
    </row>
    <row r="27" spans="2:42" ht="13.15" customHeight="1">
      <c r="B27" s="10" t="s">
        <v>69</v>
      </c>
      <c r="C27" s="15">
        <v>5</v>
      </c>
      <c r="D27" s="16">
        <v>2</v>
      </c>
      <c r="E27" s="20">
        <f t="shared" si="9"/>
        <v>25</v>
      </c>
      <c r="F27" s="14"/>
      <c r="G27" s="15">
        <v>10</v>
      </c>
      <c r="H27" s="16">
        <v>1</v>
      </c>
      <c r="I27" s="17">
        <v>10</v>
      </c>
      <c r="J27" s="2"/>
      <c r="K27" s="10" t="s">
        <v>69</v>
      </c>
      <c r="L27" s="15">
        <v>4</v>
      </c>
      <c r="M27" s="16">
        <v>2</v>
      </c>
      <c r="N27" s="20">
        <f t="shared" si="10"/>
        <v>20</v>
      </c>
      <c r="O27" s="14">
        <v>15</v>
      </c>
      <c r="P27" s="15"/>
      <c r="Q27" s="16"/>
      <c r="R27" s="17">
        <v>10</v>
      </c>
      <c r="S27" s="2"/>
      <c r="T27" s="10" t="s">
        <v>69</v>
      </c>
      <c r="U27" s="15">
        <v>5</v>
      </c>
      <c r="V27" s="16">
        <v>1</v>
      </c>
      <c r="W27" s="20">
        <f t="shared" si="11"/>
        <v>25</v>
      </c>
      <c r="X27" s="14">
        <v>20</v>
      </c>
      <c r="Y27" s="15"/>
      <c r="Z27" s="16"/>
      <c r="AA27" s="17">
        <v>10</v>
      </c>
      <c r="AB27" s="2"/>
      <c r="AC27" s="10" t="s">
        <v>69</v>
      </c>
      <c r="AD27" s="15">
        <v>5</v>
      </c>
      <c r="AE27" s="16">
        <v>5</v>
      </c>
      <c r="AF27" s="20">
        <f t="shared" si="12"/>
        <v>25</v>
      </c>
      <c r="AG27" s="14"/>
      <c r="AH27" s="15"/>
      <c r="AI27" s="16">
        <v>1</v>
      </c>
      <c r="AJ27" s="17">
        <v>10</v>
      </c>
      <c r="AK27" s="2"/>
      <c r="AL27" s="10" t="s">
        <v>69</v>
      </c>
      <c r="AM27" s="19">
        <f t="shared" si="8"/>
        <v>302</v>
      </c>
    </row>
    <row r="28" spans="2:42" ht="13.15" customHeight="1">
      <c r="B28" s="10" t="s">
        <v>71</v>
      </c>
      <c r="C28" s="15"/>
      <c r="D28" s="16"/>
      <c r="E28" s="20" t="str">
        <f t="shared" si="9"/>
        <v/>
      </c>
      <c r="F28" s="14"/>
      <c r="G28" s="15"/>
      <c r="H28" s="16"/>
      <c r="I28" s="17"/>
      <c r="J28" s="2"/>
      <c r="K28" s="10" t="s">
        <v>71</v>
      </c>
      <c r="L28" s="15"/>
      <c r="M28" s="16"/>
      <c r="N28" s="20" t="str">
        <f t="shared" si="10"/>
        <v/>
      </c>
      <c r="O28" s="14"/>
      <c r="P28" s="15"/>
      <c r="Q28" s="16"/>
      <c r="R28" s="17"/>
      <c r="S28" s="2"/>
      <c r="T28" s="10" t="s">
        <v>71</v>
      </c>
      <c r="U28" s="15"/>
      <c r="V28" s="16"/>
      <c r="W28" s="20" t="str">
        <f t="shared" si="11"/>
        <v/>
      </c>
      <c r="X28" s="14"/>
      <c r="Y28" s="15"/>
      <c r="Z28" s="16"/>
      <c r="AA28" s="17"/>
      <c r="AB28" s="2"/>
      <c r="AC28" s="10" t="s">
        <v>71</v>
      </c>
      <c r="AD28" s="15"/>
      <c r="AE28" s="16"/>
      <c r="AF28" s="20" t="str">
        <f t="shared" si="12"/>
        <v/>
      </c>
      <c r="AG28" s="14"/>
      <c r="AH28" s="15"/>
      <c r="AI28" s="16"/>
      <c r="AJ28" s="17"/>
      <c r="AK28" s="2"/>
      <c r="AL28" s="10" t="s">
        <v>71</v>
      </c>
      <c r="AM28" s="19">
        <f t="shared" si="8"/>
        <v>20</v>
      </c>
    </row>
    <row r="29" spans="2:42" ht="13.15" customHeight="1">
      <c r="B29" s="10" t="s">
        <v>73</v>
      </c>
      <c r="C29" s="15">
        <v>2</v>
      </c>
      <c r="D29" s="16">
        <v>5</v>
      </c>
      <c r="E29" s="20">
        <f t="shared" si="9"/>
        <v>10</v>
      </c>
      <c r="F29" s="14"/>
      <c r="G29" s="15"/>
      <c r="H29" s="16"/>
      <c r="I29" s="17">
        <v>10</v>
      </c>
      <c r="J29" s="2"/>
      <c r="K29" s="10" t="s">
        <v>73</v>
      </c>
      <c r="L29" s="15">
        <v>2</v>
      </c>
      <c r="M29" s="16">
        <v>4</v>
      </c>
      <c r="N29" s="20">
        <f t="shared" si="10"/>
        <v>10</v>
      </c>
      <c r="O29" s="14"/>
      <c r="P29" s="15"/>
      <c r="Q29" s="16"/>
      <c r="R29" s="17">
        <v>10</v>
      </c>
      <c r="S29" s="2"/>
      <c r="T29" s="10" t="s">
        <v>73</v>
      </c>
      <c r="U29" s="15">
        <v>4</v>
      </c>
      <c r="V29" s="16">
        <v>2</v>
      </c>
      <c r="W29" s="20">
        <f t="shared" si="11"/>
        <v>20</v>
      </c>
      <c r="X29" s="14"/>
      <c r="Y29" s="15"/>
      <c r="Z29" s="16">
        <v>1</v>
      </c>
      <c r="AA29" s="17">
        <v>10</v>
      </c>
      <c r="AB29" s="2"/>
      <c r="AC29" s="10" t="s">
        <v>73</v>
      </c>
      <c r="AD29" s="15">
        <v>5</v>
      </c>
      <c r="AE29" s="16">
        <v>5</v>
      </c>
      <c r="AF29" s="20">
        <f t="shared" si="12"/>
        <v>25</v>
      </c>
      <c r="AG29" s="14"/>
      <c r="AH29" s="15"/>
      <c r="AI29" s="16"/>
      <c r="AJ29" s="17">
        <v>10</v>
      </c>
      <c r="AK29" s="2"/>
      <c r="AL29" s="10" t="s">
        <v>73</v>
      </c>
      <c r="AM29" s="19">
        <f t="shared" si="8"/>
        <v>184</v>
      </c>
    </row>
    <row r="30" spans="2:42" ht="13.15" customHeight="1">
      <c r="B30" s="10" t="s">
        <v>74</v>
      </c>
      <c r="C30" s="15"/>
      <c r="D30" s="16"/>
      <c r="E30" s="20" t="str">
        <f t="shared" si="9"/>
        <v/>
      </c>
      <c r="F30" s="14"/>
      <c r="G30" s="15"/>
      <c r="H30" s="16"/>
      <c r="I30" s="17"/>
      <c r="J30" s="2"/>
      <c r="K30" s="10" t="s">
        <v>74</v>
      </c>
      <c r="L30" s="15"/>
      <c r="M30" s="16"/>
      <c r="N30" s="20" t="str">
        <f t="shared" si="10"/>
        <v/>
      </c>
      <c r="O30" s="14"/>
      <c r="P30" s="15"/>
      <c r="Q30" s="16"/>
      <c r="R30" s="17"/>
      <c r="S30" s="2"/>
      <c r="T30" s="10" t="s">
        <v>74</v>
      </c>
      <c r="U30" s="15"/>
      <c r="V30" s="16"/>
      <c r="W30" s="20" t="str">
        <f t="shared" si="11"/>
        <v/>
      </c>
      <c r="X30" s="14"/>
      <c r="Y30" s="15"/>
      <c r="Z30" s="16"/>
      <c r="AA30" s="17"/>
      <c r="AB30" s="2"/>
      <c r="AC30" s="10" t="s">
        <v>74</v>
      </c>
      <c r="AD30" s="15"/>
      <c r="AE30" s="16"/>
      <c r="AF30" s="20" t="str">
        <f t="shared" si="12"/>
        <v/>
      </c>
      <c r="AG30" s="14"/>
      <c r="AH30" s="15"/>
      <c r="AI30" s="16"/>
      <c r="AJ30" s="17"/>
      <c r="AK30" s="2"/>
      <c r="AL30" s="10" t="s">
        <v>74</v>
      </c>
      <c r="AM30" s="19">
        <f t="shared" si="8"/>
        <v>35</v>
      </c>
    </row>
    <row r="31" spans="2:42" ht="13.15" customHeight="1">
      <c r="B31" s="10" t="s">
        <v>72</v>
      </c>
      <c r="C31" s="15"/>
      <c r="D31" s="16"/>
      <c r="E31" s="20" t="str">
        <f t="shared" si="9"/>
        <v/>
      </c>
      <c r="F31" s="14"/>
      <c r="G31" s="15"/>
      <c r="H31" s="16"/>
      <c r="I31" s="17"/>
      <c r="J31" s="2"/>
      <c r="K31" s="10" t="s">
        <v>72</v>
      </c>
      <c r="L31" s="15"/>
      <c r="M31" s="16"/>
      <c r="N31" s="20" t="str">
        <f t="shared" si="10"/>
        <v/>
      </c>
      <c r="O31" s="14"/>
      <c r="P31" s="15"/>
      <c r="Q31" s="16"/>
      <c r="R31" s="17"/>
      <c r="S31" s="2"/>
      <c r="T31" s="10" t="s">
        <v>72</v>
      </c>
      <c r="U31" s="15"/>
      <c r="V31" s="16"/>
      <c r="W31" s="20" t="str">
        <f t="shared" si="11"/>
        <v/>
      </c>
      <c r="X31" s="14"/>
      <c r="Y31" s="15"/>
      <c r="Z31" s="16"/>
      <c r="AA31" s="17"/>
      <c r="AB31" s="2"/>
      <c r="AC31" s="10" t="s">
        <v>72</v>
      </c>
      <c r="AD31" s="15"/>
      <c r="AE31" s="16"/>
      <c r="AF31" s="20" t="str">
        <f t="shared" si="12"/>
        <v/>
      </c>
      <c r="AG31" s="14"/>
      <c r="AH31" s="15"/>
      <c r="AI31" s="16"/>
      <c r="AJ31" s="17"/>
      <c r="AK31" s="2"/>
      <c r="AL31" s="10" t="s">
        <v>72</v>
      </c>
      <c r="AM31" s="19">
        <f t="shared" si="8"/>
        <v>30</v>
      </c>
    </row>
    <row r="32" spans="2:42" ht="13.15" customHeight="1">
      <c r="B32" s="10" t="s">
        <v>80</v>
      </c>
      <c r="C32" s="15"/>
      <c r="D32" s="16"/>
      <c r="E32" s="20" t="str">
        <f t="shared" si="9"/>
        <v/>
      </c>
      <c r="F32" s="14"/>
      <c r="G32" s="15"/>
      <c r="H32" s="16"/>
      <c r="I32" s="17"/>
      <c r="J32" s="2"/>
      <c r="K32" s="10" t="s">
        <v>80</v>
      </c>
      <c r="L32" s="15">
        <v>2</v>
      </c>
      <c r="M32" s="16">
        <v>4</v>
      </c>
      <c r="N32" s="20">
        <f t="shared" si="10"/>
        <v>10</v>
      </c>
      <c r="O32" s="14"/>
      <c r="P32" s="15"/>
      <c r="Q32" s="16"/>
      <c r="R32" s="17">
        <v>10</v>
      </c>
      <c r="S32" s="2"/>
      <c r="T32" s="10" t="s">
        <v>80</v>
      </c>
      <c r="U32" s="15">
        <v>5</v>
      </c>
      <c r="V32" s="16">
        <v>1</v>
      </c>
      <c r="W32" s="20">
        <f t="shared" si="11"/>
        <v>25</v>
      </c>
      <c r="X32" s="14"/>
      <c r="Y32" s="15"/>
      <c r="Z32" s="16">
        <v>2</v>
      </c>
      <c r="AA32" s="17">
        <v>10</v>
      </c>
      <c r="AB32" s="2"/>
      <c r="AC32" s="10" t="s">
        <v>80</v>
      </c>
      <c r="AD32" s="15"/>
      <c r="AE32" s="16"/>
      <c r="AF32" s="20" t="str">
        <f t="shared" si="12"/>
        <v/>
      </c>
      <c r="AG32" s="14"/>
      <c r="AH32" s="15"/>
      <c r="AI32" s="16"/>
      <c r="AJ32" s="17"/>
      <c r="AK32" s="2"/>
      <c r="AL32" s="10" t="s">
        <v>80</v>
      </c>
      <c r="AM32" s="19">
        <f t="shared" si="8"/>
        <v>79</v>
      </c>
    </row>
    <row r="33" spans="2:39" ht="13.15" customHeight="1">
      <c r="B33" s="10" t="s">
        <v>77</v>
      </c>
      <c r="C33" s="15"/>
      <c r="D33" s="16"/>
      <c r="E33" s="20" t="str">
        <f t="shared" si="9"/>
        <v/>
      </c>
      <c r="F33" s="14"/>
      <c r="G33" s="15"/>
      <c r="H33" s="16"/>
      <c r="I33" s="17"/>
      <c r="J33" s="2"/>
      <c r="K33" s="10" t="s">
        <v>77</v>
      </c>
      <c r="L33" s="15"/>
      <c r="M33" s="16"/>
      <c r="N33" s="20" t="str">
        <f t="shared" si="10"/>
        <v/>
      </c>
      <c r="O33" s="14"/>
      <c r="P33" s="15"/>
      <c r="Q33" s="16"/>
      <c r="R33" s="17"/>
      <c r="S33" s="2"/>
      <c r="T33" s="10" t="s">
        <v>77</v>
      </c>
      <c r="U33" s="15"/>
      <c r="V33" s="16"/>
      <c r="W33" s="20" t="str">
        <f t="shared" si="11"/>
        <v/>
      </c>
      <c r="X33" s="14"/>
      <c r="Y33" s="15"/>
      <c r="Z33" s="16"/>
      <c r="AA33" s="17"/>
      <c r="AB33" s="2"/>
      <c r="AC33" s="10" t="s">
        <v>77</v>
      </c>
      <c r="AD33" s="15"/>
      <c r="AE33" s="16"/>
      <c r="AF33" s="20" t="str">
        <f t="shared" si="12"/>
        <v/>
      </c>
      <c r="AG33" s="14"/>
      <c r="AH33" s="15"/>
      <c r="AI33" s="16"/>
      <c r="AJ33" s="17"/>
      <c r="AK33" s="2"/>
      <c r="AL33" s="10" t="s">
        <v>77</v>
      </c>
      <c r="AM33" s="19">
        <f t="shared" si="8"/>
        <v>0</v>
      </c>
    </row>
    <row r="34" spans="2:39" ht="13.15" customHeight="1">
      <c r="B34" s="10" t="s">
        <v>76</v>
      </c>
      <c r="C34" s="15"/>
      <c r="D34" s="16"/>
      <c r="E34" s="20" t="str">
        <f t="shared" si="9"/>
        <v/>
      </c>
      <c r="F34" s="14"/>
      <c r="G34" s="15"/>
      <c r="H34" s="16"/>
      <c r="I34" s="17"/>
      <c r="J34" s="2"/>
      <c r="K34" s="10" t="s">
        <v>76</v>
      </c>
      <c r="L34" s="15"/>
      <c r="M34" s="16"/>
      <c r="N34" s="20" t="str">
        <f t="shared" si="10"/>
        <v/>
      </c>
      <c r="O34" s="14"/>
      <c r="P34" s="15"/>
      <c r="Q34" s="16"/>
      <c r="R34" s="17"/>
      <c r="S34" s="2"/>
      <c r="T34" s="10" t="s">
        <v>76</v>
      </c>
      <c r="U34" s="15"/>
      <c r="V34" s="16"/>
      <c r="W34" s="20" t="str">
        <f t="shared" si="11"/>
        <v/>
      </c>
      <c r="X34" s="14"/>
      <c r="Y34" s="15"/>
      <c r="Z34" s="16"/>
      <c r="AA34" s="17"/>
      <c r="AB34" s="2"/>
      <c r="AC34" s="10" t="s">
        <v>76</v>
      </c>
      <c r="AD34" s="15"/>
      <c r="AE34" s="16"/>
      <c r="AF34" s="20" t="str">
        <f t="shared" si="12"/>
        <v/>
      </c>
      <c r="AG34" s="14"/>
      <c r="AH34" s="15"/>
      <c r="AI34" s="16"/>
      <c r="AJ34" s="17"/>
      <c r="AK34" s="2"/>
      <c r="AL34" s="10" t="s">
        <v>76</v>
      </c>
      <c r="AM34" s="19">
        <f t="shared" si="8"/>
        <v>10</v>
      </c>
    </row>
    <row r="35" spans="2:39" ht="13.15" customHeight="1">
      <c r="B35" s="10" t="s">
        <v>75</v>
      </c>
      <c r="C35" s="15">
        <v>2</v>
      </c>
      <c r="D35" s="16">
        <v>5</v>
      </c>
      <c r="E35" s="20">
        <f t="shared" si="9"/>
        <v>10</v>
      </c>
      <c r="F35" s="14"/>
      <c r="G35" s="15"/>
      <c r="H35" s="16"/>
      <c r="I35" s="17">
        <v>10</v>
      </c>
      <c r="J35" s="2"/>
      <c r="K35" s="10" t="s">
        <v>75</v>
      </c>
      <c r="L35" s="15"/>
      <c r="M35" s="16"/>
      <c r="N35" s="20" t="str">
        <f t="shared" si="10"/>
        <v/>
      </c>
      <c r="O35" s="14"/>
      <c r="P35" s="15"/>
      <c r="Q35" s="16"/>
      <c r="R35" s="17"/>
      <c r="S35" s="2"/>
      <c r="T35" s="10" t="s">
        <v>75</v>
      </c>
      <c r="U35" s="15">
        <v>0</v>
      </c>
      <c r="V35" s="16">
        <v>6</v>
      </c>
      <c r="W35" s="20">
        <f t="shared" si="11"/>
        <v>0</v>
      </c>
      <c r="X35" s="14"/>
      <c r="Y35" s="15"/>
      <c r="Z35" s="16"/>
      <c r="AA35" s="17">
        <v>10</v>
      </c>
      <c r="AB35" s="2"/>
      <c r="AC35" s="10" t="s">
        <v>75</v>
      </c>
      <c r="AD35" s="15"/>
      <c r="AE35" s="16"/>
      <c r="AF35" s="20" t="str">
        <f t="shared" si="12"/>
        <v/>
      </c>
      <c r="AG35" s="14"/>
      <c r="AH35" s="15"/>
      <c r="AI35" s="16"/>
      <c r="AJ35" s="17"/>
      <c r="AK35" s="2"/>
      <c r="AL35" s="10" t="s">
        <v>75</v>
      </c>
      <c r="AM35" s="19">
        <f t="shared" si="8"/>
        <v>65</v>
      </c>
    </row>
    <row r="36" spans="2:39" ht="13.15" customHeight="1">
      <c r="B36" s="10" t="s">
        <v>79</v>
      </c>
      <c r="C36" s="15"/>
      <c r="D36" s="16"/>
      <c r="E36" s="20" t="str">
        <f t="shared" si="9"/>
        <v/>
      </c>
      <c r="F36" s="14"/>
      <c r="G36" s="15"/>
      <c r="H36" s="16"/>
      <c r="I36" s="17"/>
      <c r="J36" s="2"/>
      <c r="K36" s="10" t="s">
        <v>79</v>
      </c>
      <c r="L36" s="15"/>
      <c r="M36" s="16"/>
      <c r="N36" s="20" t="str">
        <f t="shared" si="10"/>
        <v/>
      </c>
      <c r="O36" s="14"/>
      <c r="P36" s="15"/>
      <c r="Q36" s="16"/>
      <c r="R36" s="17"/>
      <c r="S36" s="2"/>
      <c r="T36" s="10" t="s">
        <v>79</v>
      </c>
      <c r="U36" s="15"/>
      <c r="V36" s="16"/>
      <c r="W36" s="20" t="str">
        <f t="shared" si="11"/>
        <v/>
      </c>
      <c r="X36" s="14"/>
      <c r="Y36" s="15"/>
      <c r="Z36" s="16"/>
      <c r="AA36" s="17"/>
      <c r="AB36" s="2"/>
      <c r="AC36" s="10" t="s">
        <v>79</v>
      </c>
      <c r="AD36" s="15"/>
      <c r="AE36" s="16"/>
      <c r="AF36" s="20" t="str">
        <f t="shared" si="12"/>
        <v/>
      </c>
      <c r="AG36" s="14"/>
      <c r="AH36" s="15"/>
      <c r="AI36" s="16"/>
      <c r="AJ36" s="17"/>
      <c r="AK36" s="2"/>
      <c r="AL36" s="10" t="s">
        <v>79</v>
      </c>
      <c r="AM36" s="19">
        <f t="shared" si="8"/>
        <v>10</v>
      </c>
    </row>
    <row r="37" spans="2:39" ht="13.15" customHeight="1">
      <c r="B37" s="63" t="s">
        <v>82</v>
      </c>
      <c r="C37" s="15"/>
      <c r="D37" s="16"/>
      <c r="E37" s="20" t="str">
        <f t="shared" si="9"/>
        <v/>
      </c>
      <c r="F37" s="14"/>
      <c r="G37" s="15"/>
      <c r="H37" s="16"/>
      <c r="I37" s="17"/>
      <c r="J37" s="2"/>
      <c r="K37" s="63" t="s">
        <v>82</v>
      </c>
      <c r="L37" s="15"/>
      <c r="M37" s="16"/>
      <c r="N37" s="20" t="str">
        <f t="shared" si="10"/>
        <v/>
      </c>
      <c r="O37" s="14"/>
      <c r="P37" s="15"/>
      <c r="Q37" s="16"/>
      <c r="R37" s="17"/>
      <c r="S37" s="2"/>
      <c r="T37" s="63" t="s">
        <v>82</v>
      </c>
      <c r="U37" s="15"/>
      <c r="V37" s="16"/>
      <c r="W37" s="20" t="str">
        <f t="shared" si="11"/>
        <v/>
      </c>
      <c r="X37" s="14"/>
      <c r="Y37" s="15"/>
      <c r="Z37" s="16"/>
      <c r="AA37" s="17"/>
      <c r="AB37" s="2"/>
      <c r="AC37" s="63" t="s">
        <v>82</v>
      </c>
      <c r="AD37" s="15"/>
      <c r="AE37" s="16"/>
      <c r="AF37" s="20" t="str">
        <f t="shared" si="12"/>
        <v/>
      </c>
      <c r="AG37" s="14"/>
      <c r="AH37" s="15"/>
      <c r="AI37" s="16"/>
      <c r="AJ37" s="17"/>
      <c r="AK37" s="2"/>
      <c r="AL37" s="63" t="s">
        <v>82</v>
      </c>
      <c r="AM37" s="19">
        <f t="shared" si="8"/>
        <v>0</v>
      </c>
    </row>
    <row r="38" spans="2:39" ht="13.15" customHeight="1">
      <c r="B38" s="14" t="s">
        <v>81</v>
      </c>
      <c r="C38" s="15">
        <v>1</v>
      </c>
      <c r="D38" s="16">
        <v>6</v>
      </c>
      <c r="E38" s="20">
        <f t="shared" si="9"/>
        <v>5</v>
      </c>
      <c r="F38" s="14"/>
      <c r="G38" s="15"/>
      <c r="H38" s="16"/>
      <c r="I38" s="17">
        <v>10</v>
      </c>
      <c r="J38" s="2"/>
      <c r="K38" s="14" t="s">
        <v>81</v>
      </c>
      <c r="L38" s="15">
        <v>4</v>
      </c>
      <c r="M38" s="16">
        <v>2</v>
      </c>
      <c r="N38" s="20">
        <f t="shared" si="10"/>
        <v>20</v>
      </c>
      <c r="O38" s="14"/>
      <c r="P38" s="15"/>
      <c r="Q38" s="16"/>
      <c r="R38" s="17">
        <v>10</v>
      </c>
      <c r="S38" s="2"/>
      <c r="T38" s="14" t="s">
        <v>81</v>
      </c>
      <c r="U38" s="15">
        <v>1</v>
      </c>
      <c r="V38" s="16">
        <v>5</v>
      </c>
      <c r="W38" s="20">
        <f t="shared" si="11"/>
        <v>5</v>
      </c>
      <c r="X38" s="14"/>
      <c r="Y38" s="15"/>
      <c r="Z38" s="16"/>
      <c r="AA38" s="17">
        <v>10</v>
      </c>
      <c r="AB38" s="2"/>
      <c r="AC38" s="14" t="s">
        <v>81</v>
      </c>
      <c r="AD38" s="15"/>
      <c r="AE38" s="16"/>
      <c r="AF38" s="20" t="str">
        <f t="shared" si="12"/>
        <v/>
      </c>
      <c r="AG38" s="14"/>
      <c r="AH38" s="15"/>
      <c r="AI38" s="16"/>
      <c r="AJ38" s="17"/>
      <c r="AK38" s="2"/>
      <c r="AL38" s="14" t="s">
        <v>81</v>
      </c>
      <c r="AM38" s="19">
        <f t="shared" si="8"/>
        <v>114</v>
      </c>
    </row>
    <row r="39" spans="2:39" ht="13.15" customHeight="1">
      <c r="B39" s="10" t="s">
        <v>78</v>
      </c>
      <c r="C39" s="15">
        <v>4</v>
      </c>
      <c r="D39" s="16">
        <v>3</v>
      </c>
      <c r="E39" s="20">
        <f t="shared" si="9"/>
        <v>20</v>
      </c>
      <c r="F39" s="14"/>
      <c r="G39" s="15"/>
      <c r="H39" s="16">
        <v>1</v>
      </c>
      <c r="I39" s="17">
        <v>10</v>
      </c>
      <c r="J39" s="2"/>
      <c r="K39" s="10" t="s">
        <v>78</v>
      </c>
      <c r="L39" s="15"/>
      <c r="M39" s="16"/>
      <c r="N39" s="20" t="str">
        <f t="shared" si="10"/>
        <v/>
      </c>
      <c r="O39" s="14"/>
      <c r="P39" s="15"/>
      <c r="Q39" s="16"/>
      <c r="R39" s="17"/>
      <c r="S39" s="2"/>
      <c r="T39" s="10" t="s">
        <v>78</v>
      </c>
      <c r="U39" s="15">
        <v>2</v>
      </c>
      <c r="V39" s="16">
        <v>4</v>
      </c>
      <c r="W39" s="20">
        <f t="shared" si="11"/>
        <v>10</v>
      </c>
      <c r="X39" s="14"/>
      <c r="Y39" s="15"/>
      <c r="Z39" s="16"/>
      <c r="AA39" s="17">
        <v>10</v>
      </c>
      <c r="AB39" s="2"/>
      <c r="AC39" s="10" t="s">
        <v>78</v>
      </c>
      <c r="AD39" s="15"/>
      <c r="AE39" s="16"/>
      <c r="AF39" s="20" t="str">
        <f t="shared" si="12"/>
        <v/>
      </c>
      <c r="AG39" s="14"/>
      <c r="AH39" s="15"/>
      <c r="AI39" s="16"/>
      <c r="AJ39" s="17"/>
      <c r="AK39" s="2"/>
      <c r="AL39" s="10" t="s">
        <v>78</v>
      </c>
      <c r="AM39" s="19">
        <f t="shared" si="8"/>
        <v>96</v>
      </c>
    </row>
    <row r="40" spans="2:39" ht="13.15" customHeight="1">
      <c r="B40" s="20" t="s">
        <v>100</v>
      </c>
      <c r="C40" s="15"/>
      <c r="D40" s="16"/>
      <c r="E40" s="20" t="str">
        <f>IF(C40="","",C40*5)</f>
        <v/>
      </c>
      <c r="F40" s="14"/>
      <c r="G40" s="15"/>
      <c r="H40" s="16"/>
      <c r="I40" s="17"/>
      <c r="J40" s="2"/>
      <c r="K40" s="14" t="s">
        <v>100</v>
      </c>
      <c r="L40" s="15"/>
      <c r="M40" s="16"/>
      <c r="N40" s="20" t="str">
        <f>IF(L40="","",L40*5)</f>
        <v/>
      </c>
      <c r="O40" s="14"/>
      <c r="P40" s="15"/>
      <c r="Q40" s="16"/>
      <c r="R40" s="17"/>
      <c r="S40" s="2"/>
      <c r="T40" s="14" t="s">
        <v>101</v>
      </c>
      <c r="U40" s="15">
        <v>3</v>
      </c>
      <c r="V40" s="16">
        <v>3</v>
      </c>
      <c r="W40" s="20">
        <f>IF(U40="","",U40*5)</f>
        <v>15</v>
      </c>
      <c r="X40" s="14"/>
      <c r="Y40" s="15"/>
      <c r="Z40" s="16">
        <v>1</v>
      </c>
      <c r="AA40" s="17">
        <v>10</v>
      </c>
      <c r="AB40" s="2"/>
      <c r="AC40" s="14" t="s">
        <v>101</v>
      </c>
      <c r="AD40" s="15">
        <v>6</v>
      </c>
      <c r="AE40" s="16">
        <v>4</v>
      </c>
      <c r="AF40" s="20">
        <f>IF(AD40="","",AD40*5)</f>
        <v>30</v>
      </c>
      <c r="AG40" s="14"/>
      <c r="AH40" s="15"/>
      <c r="AI40" s="16">
        <v>1</v>
      </c>
      <c r="AJ40" s="17">
        <v>10</v>
      </c>
      <c r="AK40" s="2"/>
      <c r="AL40" s="14" t="s">
        <v>101</v>
      </c>
      <c r="AM40" s="20">
        <f t="shared" si="8"/>
        <v>69</v>
      </c>
    </row>
    <row r="41" spans="2:39" ht="13.15" customHeight="1">
      <c r="B41" s="14"/>
      <c r="C41" s="15"/>
      <c r="D41" s="16"/>
      <c r="E41" s="20" t="str">
        <f t="shared" si="9"/>
        <v/>
      </c>
      <c r="F41" s="14"/>
      <c r="G41" s="15"/>
      <c r="H41" s="16"/>
      <c r="I41" s="17"/>
      <c r="J41" s="2"/>
      <c r="K41" s="14" t="s">
        <v>104</v>
      </c>
      <c r="L41" s="15">
        <v>2</v>
      </c>
      <c r="M41" s="16">
        <v>4</v>
      </c>
      <c r="N41" s="20">
        <f t="shared" si="10"/>
        <v>10</v>
      </c>
      <c r="O41" s="14"/>
      <c r="P41" s="15"/>
      <c r="Q41" s="16"/>
      <c r="R41" s="17">
        <v>10</v>
      </c>
      <c r="S41" s="2"/>
      <c r="T41" s="14" t="s">
        <v>104</v>
      </c>
      <c r="U41" s="15"/>
      <c r="V41" s="16"/>
      <c r="W41" s="20" t="str">
        <f t="shared" si="11"/>
        <v/>
      </c>
      <c r="X41" s="14"/>
      <c r="Y41" s="15"/>
      <c r="Z41" s="16"/>
      <c r="AA41" s="17"/>
      <c r="AB41" s="2"/>
      <c r="AC41" s="14" t="s">
        <v>104</v>
      </c>
      <c r="AD41" s="15">
        <v>5</v>
      </c>
      <c r="AE41" s="16">
        <v>5</v>
      </c>
      <c r="AF41" s="20">
        <f t="shared" si="12"/>
        <v>25</v>
      </c>
      <c r="AG41" s="14"/>
      <c r="AH41" s="15"/>
      <c r="AI41" s="16"/>
      <c r="AJ41" s="17">
        <v>10</v>
      </c>
      <c r="AK41" s="2"/>
      <c r="AL41" s="20" t="s">
        <v>104</v>
      </c>
      <c r="AM41" s="19">
        <f t="shared" si="8"/>
        <v>55</v>
      </c>
    </row>
    <row r="42" spans="2:39" ht="13.15" customHeight="1" thickBot="1">
      <c r="B42" s="178"/>
      <c r="C42" s="179"/>
      <c r="D42" s="180"/>
      <c r="E42" s="55" t="str">
        <f t="shared" si="9"/>
        <v/>
      </c>
      <c r="F42" s="178"/>
      <c r="G42" s="179"/>
      <c r="H42" s="180"/>
      <c r="I42" s="181"/>
      <c r="J42" s="2"/>
      <c r="K42" s="178"/>
      <c r="L42" s="179"/>
      <c r="M42" s="180"/>
      <c r="N42" s="55" t="str">
        <f t="shared" si="10"/>
        <v/>
      </c>
      <c r="O42" s="178"/>
      <c r="P42" s="179"/>
      <c r="Q42" s="180"/>
      <c r="R42" s="181"/>
      <c r="S42" s="2"/>
      <c r="T42" s="178"/>
      <c r="U42" s="179"/>
      <c r="V42" s="180"/>
      <c r="W42" s="55" t="str">
        <f t="shared" si="11"/>
        <v/>
      </c>
      <c r="X42" s="178"/>
      <c r="Y42" s="179"/>
      <c r="Z42" s="180"/>
      <c r="AA42" s="181"/>
      <c r="AB42" s="2"/>
      <c r="AC42" s="14"/>
      <c r="AD42" s="15"/>
      <c r="AE42" s="16"/>
      <c r="AF42" s="20" t="str">
        <f t="shared" si="12"/>
        <v/>
      </c>
      <c r="AG42" s="14"/>
      <c r="AH42" s="15"/>
      <c r="AI42" s="16"/>
      <c r="AJ42" s="17"/>
      <c r="AK42" s="2"/>
      <c r="AL42" s="55"/>
      <c r="AM42" s="18">
        <f t="shared" si="8"/>
        <v>0</v>
      </c>
    </row>
  </sheetData>
  <mergeCells count="28">
    <mergeCell ref="K2:K3"/>
    <mergeCell ref="K23:K24"/>
    <mergeCell ref="T2:T3"/>
    <mergeCell ref="T23:T24"/>
    <mergeCell ref="AC2:AC3"/>
    <mergeCell ref="AC23:AC24"/>
    <mergeCell ref="L23:N23"/>
    <mergeCell ref="Q23:R23"/>
    <mergeCell ref="U2:W2"/>
    <mergeCell ref="Z2:AA2"/>
    <mergeCell ref="U23:W23"/>
    <mergeCell ref="Z23:AA23"/>
    <mergeCell ref="L2:N2"/>
    <mergeCell ref="Q2:R2"/>
    <mergeCell ref="B2:B3"/>
    <mergeCell ref="B23:B24"/>
    <mergeCell ref="H2:I2"/>
    <mergeCell ref="C2:E2"/>
    <mergeCell ref="C23:E23"/>
    <mergeCell ref="H23:I23"/>
    <mergeCell ref="AD2:AF2"/>
    <mergeCell ref="AI2:AJ2"/>
    <mergeCell ref="AD23:AF23"/>
    <mergeCell ref="AI23:AJ23"/>
    <mergeCell ref="AM23:AM24"/>
    <mergeCell ref="AM2:AP2"/>
    <mergeCell ref="AL2:AL3"/>
    <mergeCell ref="AL23:AL24"/>
  </mergeCells>
  <phoneticPr fontId="1"/>
  <conditionalFormatting sqref="AP7:AP21">
    <cfRule type="cellIs" dxfId="4" priority="5" operator="greaterThan">
      <formula>2</formula>
    </cfRule>
  </conditionalFormatting>
  <conditionalFormatting sqref="AO4:AO21">
    <cfRule type="cellIs" dxfId="3" priority="2" operator="between">
      <formula>0.6</formula>
      <formula>1</formula>
    </cfRule>
    <cfRule type="cellIs" dxfId="2" priority="1" operator="between">
      <formula>0.8</formula>
      <formula>1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40"/>
  <sheetViews>
    <sheetView zoomScale="110" zoomScaleNormal="110" workbookViewId="0">
      <selection activeCell="R16" sqref="R16"/>
    </sheetView>
  </sheetViews>
  <sheetFormatPr defaultColWidth="8.875" defaultRowHeight="12"/>
  <cols>
    <col min="1" max="1" width="1.75" style="57" customWidth="1"/>
    <col min="2" max="2" width="10.75" style="57" customWidth="1"/>
    <col min="3" max="3" width="9.125" style="57" bestFit="1" customWidth="1"/>
    <col min="4" max="4" width="8.625" style="57" bestFit="1" customWidth="1"/>
    <col min="5" max="5" width="9.125" style="57" bestFit="1" customWidth="1"/>
    <col min="6" max="6" width="8" style="57" bestFit="1" customWidth="1"/>
    <col min="7" max="7" width="8.875" style="57" bestFit="1" customWidth="1"/>
    <col min="8" max="8" width="8" style="57" bestFit="1" customWidth="1"/>
    <col min="9" max="9" width="8.625" style="57" bestFit="1" customWidth="1"/>
    <col min="10" max="10" width="7.5" style="57" customWidth="1"/>
    <col min="11" max="11" width="9.5" style="57" bestFit="1" customWidth="1"/>
    <col min="12" max="12" width="8.75" style="57" bestFit="1" customWidth="1"/>
    <col min="13" max="13" width="7.25" style="57" bestFit="1" customWidth="1"/>
    <col min="14" max="14" width="4.625" style="57" bestFit="1" customWidth="1"/>
    <col min="15" max="15" width="7.25" style="57" bestFit="1" customWidth="1"/>
    <col min="16" max="16" width="8.875" style="57" customWidth="1"/>
    <col min="17" max="17" width="8.875" style="57" bestFit="1" customWidth="1"/>
    <col min="18" max="18" width="8" style="57" bestFit="1" customWidth="1"/>
    <col min="19" max="19" width="7.75" style="57" customWidth="1"/>
    <col min="20" max="20" width="8.875" style="57" customWidth="1"/>
    <col min="21" max="16384" width="8.875" style="57"/>
  </cols>
  <sheetData>
    <row r="1" spans="2:20" ht="18" customHeight="1" thickBot="1">
      <c r="B1" s="265" t="s">
        <v>21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</row>
    <row r="2" spans="2:20" ht="30" customHeight="1" thickBot="1">
      <c r="B2" s="56"/>
      <c r="C2" s="207" t="s">
        <v>61</v>
      </c>
      <c r="D2" s="208" t="s">
        <v>13</v>
      </c>
      <c r="E2" s="208" t="s">
        <v>15</v>
      </c>
      <c r="F2" s="208" t="s">
        <v>14</v>
      </c>
      <c r="G2" s="208" t="s">
        <v>117</v>
      </c>
      <c r="H2" s="208" t="s">
        <v>16</v>
      </c>
      <c r="I2" s="208" t="s">
        <v>17</v>
      </c>
      <c r="J2" s="208" t="s">
        <v>118</v>
      </c>
      <c r="K2" s="208" t="s">
        <v>119</v>
      </c>
      <c r="L2" s="208" t="s">
        <v>120</v>
      </c>
      <c r="M2" s="208" t="s">
        <v>18</v>
      </c>
      <c r="N2" s="208" t="s">
        <v>19</v>
      </c>
      <c r="O2" s="208" t="s">
        <v>20</v>
      </c>
      <c r="P2" s="208" t="s">
        <v>121</v>
      </c>
      <c r="Q2" s="208" t="s">
        <v>85</v>
      </c>
      <c r="R2" s="208" t="s">
        <v>83</v>
      </c>
      <c r="S2" s="53"/>
    </row>
    <row r="3" spans="2:20">
      <c r="B3" s="209" t="s">
        <v>68</v>
      </c>
      <c r="C3" s="210">
        <v>85</v>
      </c>
      <c r="D3" s="211">
        <v>5</v>
      </c>
      <c r="E3" s="211"/>
      <c r="F3" s="211"/>
      <c r="G3" s="211">
        <v>25</v>
      </c>
      <c r="H3" s="211"/>
      <c r="I3" s="211">
        <v>35</v>
      </c>
      <c r="J3" s="211">
        <v>5</v>
      </c>
      <c r="K3" s="211"/>
      <c r="L3" s="211"/>
      <c r="M3" s="211"/>
      <c r="N3" s="211">
        <v>15</v>
      </c>
      <c r="O3" s="211"/>
      <c r="P3" s="211"/>
      <c r="Q3" s="211">
        <v>35</v>
      </c>
      <c r="R3" s="211"/>
      <c r="S3" s="212"/>
    </row>
    <row r="4" spans="2:20">
      <c r="B4" s="213" t="s">
        <v>70</v>
      </c>
      <c r="C4" s="214"/>
      <c r="D4" s="215"/>
      <c r="E4" s="215"/>
      <c r="F4" s="215">
        <v>5</v>
      </c>
      <c r="G4" s="215"/>
      <c r="H4" s="215"/>
      <c r="I4" s="215">
        <v>5</v>
      </c>
      <c r="J4" s="215"/>
      <c r="K4" s="215"/>
      <c r="L4" s="215">
        <v>5</v>
      </c>
      <c r="M4" s="215"/>
      <c r="N4" s="215"/>
      <c r="O4" s="215"/>
      <c r="P4" s="215">
        <v>5</v>
      </c>
      <c r="Q4" s="215"/>
      <c r="R4" s="211"/>
      <c r="S4" s="212"/>
    </row>
    <row r="5" spans="2:20">
      <c r="B5" s="213" t="s">
        <v>69</v>
      </c>
      <c r="C5" s="214">
        <v>15</v>
      </c>
      <c r="D5" s="215"/>
      <c r="E5" s="215"/>
      <c r="F5" s="215"/>
      <c r="G5" s="215">
        <v>5</v>
      </c>
      <c r="H5" s="215"/>
      <c r="I5" s="215">
        <v>35</v>
      </c>
      <c r="J5" s="215"/>
      <c r="K5" s="215"/>
      <c r="L5" s="215"/>
      <c r="M5" s="215"/>
      <c r="N5" s="215"/>
      <c r="O5" s="215"/>
      <c r="P5" s="215">
        <v>20</v>
      </c>
      <c r="Q5" s="215">
        <v>15</v>
      </c>
      <c r="R5" s="211"/>
      <c r="S5" s="212"/>
    </row>
    <row r="6" spans="2:20">
      <c r="B6" s="213" t="s">
        <v>71</v>
      </c>
      <c r="C6" s="214">
        <v>15</v>
      </c>
      <c r="D6" s="215"/>
      <c r="E6" s="215"/>
      <c r="F6" s="215"/>
      <c r="G6" s="215"/>
      <c r="H6" s="215"/>
      <c r="I6" s="215"/>
      <c r="J6" s="215">
        <v>5</v>
      </c>
      <c r="K6" s="215"/>
      <c r="L6" s="215"/>
      <c r="M6" s="215"/>
      <c r="N6" s="215"/>
      <c r="O6" s="215"/>
      <c r="P6" s="215"/>
      <c r="Q6" s="215"/>
      <c r="R6" s="211"/>
      <c r="S6" s="212"/>
    </row>
    <row r="7" spans="2:20">
      <c r="B7" s="213" t="s">
        <v>73</v>
      </c>
      <c r="C7" s="214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1"/>
      <c r="S7" s="212"/>
    </row>
    <row r="8" spans="2:20">
      <c r="B8" s="213" t="s">
        <v>74</v>
      </c>
      <c r="C8" s="214">
        <v>5</v>
      </c>
      <c r="D8" s="215"/>
      <c r="E8" s="215"/>
      <c r="F8" s="215"/>
      <c r="G8" s="215"/>
      <c r="H8" s="215"/>
      <c r="I8" s="215">
        <v>5</v>
      </c>
      <c r="J8" s="215"/>
      <c r="K8" s="215"/>
      <c r="L8" s="215"/>
      <c r="M8" s="215"/>
      <c r="N8" s="215"/>
      <c r="O8" s="215"/>
      <c r="P8" s="215">
        <v>5</v>
      </c>
      <c r="Q8" s="215"/>
      <c r="R8" s="211"/>
      <c r="S8" s="212"/>
    </row>
    <row r="9" spans="2:20">
      <c r="B9" s="213" t="s">
        <v>72</v>
      </c>
      <c r="C9" s="214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1"/>
      <c r="S9" s="212"/>
    </row>
    <row r="10" spans="2:20">
      <c r="B10" s="213" t="s">
        <v>80</v>
      </c>
      <c r="C10" s="214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1">
        <v>5</v>
      </c>
      <c r="S10" s="212"/>
    </row>
    <row r="11" spans="2:20">
      <c r="B11" s="213" t="s">
        <v>77</v>
      </c>
      <c r="C11" s="214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1"/>
      <c r="S11" s="212"/>
    </row>
    <row r="12" spans="2:20">
      <c r="B12" s="213" t="s">
        <v>76</v>
      </c>
      <c r="C12" s="214">
        <v>15</v>
      </c>
      <c r="D12" s="215"/>
      <c r="E12" s="215"/>
      <c r="F12" s="215"/>
      <c r="G12" s="215"/>
      <c r="H12" s="215"/>
      <c r="I12" s="215">
        <v>5</v>
      </c>
      <c r="J12" s="215"/>
      <c r="K12" s="215"/>
      <c r="L12" s="215"/>
      <c r="M12" s="215"/>
      <c r="N12" s="215"/>
      <c r="O12" s="215"/>
      <c r="P12" s="215"/>
      <c r="Q12" s="215"/>
      <c r="R12" s="211"/>
      <c r="S12" s="212"/>
    </row>
    <row r="13" spans="2:20">
      <c r="B13" s="213" t="s">
        <v>75</v>
      </c>
      <c r="C13" s="214">
        <v>5</v>
      </c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>
        <v>5</v>
      </c>
      <c r="Q13" s="215"/>
      <c r="R13" s="211"/>
      <c r="S13" s="212"/>
    </row>
    <row r="14" spans="2:20">
      <c r="B14" s="213" t="s">
        <v>79</v>
      </c>
      <c r="C14" s="214">
        <v>5</v>
      </c>
      <c r="D14" s="215"/>
      <c r="E14" s="215"/>
      <c r="F14" s="215"/>
      <c r="G14" s="215"/>
      <c r="H14" s="215"/>
      <c r="I14" s="215">
        <v>5</v>
      </c>
      <c r="J14" s="215"/>
      <c r="K14" s="215"/>
      <c r="L14" s="215"/>
      <c r="M14" s="215"/>
      <c r="N14" s="215"/>
      <c r="O14" s="215"/>
      <c r="P14" s="215"/>
      <c r="Q14" s="215"/>
      <c r="R14" s="211"/>
      <c r="S14" s="212"/>
    </row>
    <row r="15" spans="2:20">
      <c r="B15" s="216" t="s">
        <v>82</v>
      </c>
      <c r="C15" s="214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1"/>
      <c r="S15" s="212"/>
    </row>
    <row r="16" spans="2:20">
      <c r="B16" s="217" t="s">
        <v>81</v>
      </c>
      <c r="C16" s="214">
        <v>15</v>
      </c>
      <c r="D16" s="215"/>
      <c r="E16" s="215"/>
      <c r="F16" s="215"/>
      <c r="G16" s="215"/>
      <c r="H16" s="215"/>
      <c r="I16" s="215">
        <v>5</v>
      </c>
      <c r="J16" s="215"/>
      <c r="K16" s="215"/>
      <c r="L16" s="215"/>
      <c r="M16" s="215"/>
      <c r="N16" s="215"/>
      <c r="O16" s="215"/>
      <c r="P16" s="215"/>
      <c r="Q16" s="215"/>
      <c r="R16" s="211"/>
      <c r="S16" s="212"/>
    </row>
    <row r="17" spans="2:20">
      <c r="B17" s="213" t="s">
        <v>78</v>
      </c>
      <c r="C17" s="214">
        <v>15</v>
      </c>
      <c r="D17" s="215">
        <v>5</v>
      </c>
      <c r="E17" s="215"/>
      <c r="F17" s="215">
        <v>5</v>
      </c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8"/>
    </row>
    <row r="18" spans="2:20">
      <c r="B18" s="217" t="s">
        <v>122</v>
      </c>
      <c r="C18" s="214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8"/>
    </row>
    <row r="19" spans="2:20">
      <c r="B19" s="213" t="s">
        <v>111</v>
      </c>
      <c r="C19" s="210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>
        <v>5</v>
      </c>
      <c r="R19" s="211"/>
      <c r="S19" s="212"/>
    </row>
    <row r="20" spans="2:20" ht="12.75" thickBot="1">
      <c r="B20" s="219"/>
      <c r="C20" s="220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2"/>
    </row>
    <row r="21" spans="2:20" ht="18" customHeight="1" thickBot="1">
      <c r="B21" s="266" t="s">
        <v>22</v>
      </c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</row>
    <row r="22" spans="2:20" ht="30" customHeight="1" thickBot="1">
      <c r="B22" s="56"/>
      <c r="C22" s="207" t="s">
        <v>62</v>
      </c>
      <c r="D22" s="208" t="s">
        <v>23</v>
      </c>
      <c r="E22" s="208" t="s">
        <v>63</v>
      </c>
      <c r="F22" s="208" t="s">
        <v>24</v>
      </c>
      <c r="G22" s="208" t="s">
        <v>64</v>
      </c>
      <c r="H22" s="208" t="s">
        <v>84</v>
      </c>
      <c r="I22" s="208" t="s">
        <v>123</v>
      </c>
      <c r="J22" s="208" t="s">
        <v>124</v>
      </c>
      <c r="K22" s="208"/>
      <c r="L22" s="208"/>
      <c r="M22" s="208"/>
      <c r="N22" s="208"/>
      <c r="O22" s="208"/>
      <c r="P22" s="208"/>
      <c r="Q22" s="208"/>
      <c r="R22" s="208"/>
      <c r="S22" s="223"/>
      <c r="T22" s="224" t="s">
        <v>125</v>
      </c>
    </row>
    <row r="23" spans="2:20">
      <c r="B23" s="209" t="s">
        <v>68</v>
      </c>
      <c r="C23" s="210"/>
      <c r="D23" s="211">
        <v>5</v>
      </c>
      <c r="E23" s="211">
        <v>5</v>
      </c>
      <c r="F23" s="211">
        <v>5</v>
      </c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25"/>
      <c r="T23" s="213">
        <f t="shared" ref="T23:T40" si="0">SUM(C3:S3,C23:S23)</f>
        <v>220</v>
      </c>
    </row>
    <row r="24" spans="2:20">
      <c r="B24" s="213" t="s">
        <v>70</v>
      </c>
      <c r="C24" s="214"/>
      <c r="D24" s="215"/>
      <c r="E24" s="215">
        <v>5</v>
      </c>
      <c r="F24" s="215"/>
      <c r="G24" s="215">
        <v>5</v>
      </c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1"/>
      <c r="S24" s="225"/>
      <c r="T24" s="213">
        <f t="shared" si="0"/>
        <v>30</v>
      </c>
    </row>
    <row r="25" spans="2:20">
      <c r="B25" s="213" t="s">
        <v>69</v>
      </c>
      <c r="C25" s="214"/>
      <c r="D25" s="215"/>
      <c r="E25" s="215">
        <v>5</v>
      </c>
      <c r="F25" s="215">
        <v>5</v>
      </c>
      <c r="G25" s="215">
        <v>5</v>
      </c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1"/>
      <c r="S25" s="225"/>
      <c r="T25" s="213">
        <f t="shared" si="0"/>
        <v>105</v>
      </c>
    </row>
    <row r="26" spans="2:20">
      <c r="B26" s="213" t="s">
        <v>71</v>
      </c>
      <c r="C26" s="214"/>
      <c r="D26" s="215">
        <v>5</v>
      </c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1"/>
      <c r="S26" s="225"/>
      <c r="T26" s="213">
        <f t="shared" si="0"/>
        <v>25</v>
      </c>
    </row>
    <row r="27" spans="2:20">
      <c r="B27" s="213" t="s">
        <v>73</v>
      </c>
      <c r="C27" s="214"/>
      <c r="D27" s="215"/>
      <c r="E27" s="215">
        <v>5</v>
      </c>
      <c r="F27" s="215"/>
      <c r="G27" s="215">
        <v>5</v>
      </c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1"/>
      <c r="S27" s="225"/>
      <c r="T27" s="213">
        <f t="shared" si="0"/>
        <v>10</v>
      </c>
    </row>
    <row r="28" spans="2:20">
      <c r="B28" s="213" t="s">
        <v>74</v>
      </c>
      <c r="C28" s="214"/>
      <c r="D28" s="215"/>
      <c r="E28" s="215">
        <v>5</v>
      </c>
      <c r="F28" s="215"/>
      <c r="G28" s="215">
        <v>5</v>
      </c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1"/>
      <c r="S28" s="225"/>
      <c r="T28" s="213">
        <f t="shared" si="0"/>
        <v>25</v>
      </c>
    </row>
    <row r="29" spans="2:20">
      <c r="B29" s="213" t="s">
        <v>72</v>
      </c>
      <c r="C29" s="214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1"/>
      <c r="S29" s="225"/>
      <c r="T29" s="213">
        <f t="shared" si="0"/>
        <v>0</v>
      </c>
    </row>
    <row r="30" spans="2:20">
      <c r="B30" s="213" t="s">
        <v>80</v>
      </c>
      <c r="C30" s="214"/>
      <c r="D30" s="215"/>
      <c r="E30" s="215">
        <v>5</v>
      </c>
      <c r="F30" s="215"/>
      <c r="G30" s="215"/>
      <c r="H30" s="215">
        <v>5</v>
      </c>
      <c r="I30" s="215"/>
      <c r="J30" s="215">
        <v>20</v>
      </c>
      <c r="K30" s="215"/>
      <c r="L30" s="215"/>
      <c r="M30" s="215"/>
      <c r="N30" s="215"/>
      <c r="O30" s="215"/>
      <c r="P30" s="215"/>
      <c r="Q30" s="215"/>
      <c r="R30" s="211"/>
      <c r="S30" s="225"/>
      <c r="T30" s="213">
        <f t="shared" si="0"/>
        <v>35</v>
      </c>
    </row>
    <row r="31" spans="2:20">
      <c r="B31" s="213" t="s">
        <v>77</v>
      </c>
      <c r="C31" s="214"/>
      <c r="D31" s="215"/>
      <c r="E31" s="215">
        <v>5</v>
      </c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1"/>
      <c r="S31" s="225"/>
      <c r="T31" s="213">
        <f t="shared" si="0"/>
        <v>5</v>
      </c>
    </row>
    <row r="32" spans="2:20">
      <c r="B32" s="213" t="s">
        <v>76</v>
      </c>
      <c r="C32" s="214"/>
      <c r="D32" s="215"/>
      <c r="E32" s="215">
        <v>5</v>
      </c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1"/>
      <c r="S32" s="225"/>
      <c r="T32" s="213">
        <f t="shared" si="0"/>
        <v>25</v>
      </c>
    </row>
    <row r="33" spans="2:20">
      <c r="B33" s="213" t="s">
        <v>75</v>
      </c>
      <c r="C33" s="214"/>
      <c r="D33" s="215"/>
      <c r="E33" s="215">
        <v>5</v>
      </c>
      <c r="F33" s="215">
        <v>5</v>
      </c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1"/>
      <c r="S33" s="225"/>
      <c r="T33" s="213">
        <f t="shared" si="0"/>
        <v>20</v>
      </c>
    </row>
    <row r="34" spans="2:20">
      <c r="B34" s="213" t="s">
        <v>79</v>
      </c>
      <c r="C34" s="214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1"/>
      <c r="S34" s="225"/>
      <c r="T34" s="213">
        <f t="shared" si="0"/>
        <v>10</v>
      </c>
    </row>
    <row r="35" spans="2:20">
      <c r="B35" s="216" t="s">
        <v>82</v>
      </c>
      <c r="C35" s="214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1"/>
      <c r="S35" s="225"/>
      <c r="T35" s="213">
        <f t="shared" si="0"/>
        <v>0</v>
      </c>
    </row>
    <row r="36" spans="2:20">
      <c r="B36" s="217" t="s">
        <v>81</v>
      </c>
      <c r="C36" s="214"/>
      <c r="D36" s="215">
        <v>5</v>
      </c>
      <c r="E36" s="215">
        <v>5</v>
      </c>
      <c r="F36" s="215"/>
      <c r="G36" s="215">
        <v>5</v>
      </c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26"/>
      <c r="T36" s="217">
        <f t="shared" si="0"/>
        <v>35</v>
      </c>
    </row>
    <row r="37" spans="2:20">
      <c r="B37" s="213" t="s">
        <v>78</v>
      </c>
      <c r="C37" s="214"/>
      <c r="D37" s="215">
        <v>5</v>
      </c>
      <c r="E37" s="215">
        <v>5</v>
      </c>
      <c r="F37" s="215">
        <v>5</v>
      </c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1"/>
      <c r="S37" s="225"/>
      <c r="T37" s="213">
        <f t="shared" si="0"/>
        <v>40</v>
      </c>
    </row>
    <row r="38" spans="2:20">
      <c r="B38" s="217" t="s">
        <v>126</v>
      </c>
      <c r="C38" s="214"/>
      <c r="D38" s="215"/>
      <c r="E38" s="215">
        <v>5</v>
      </c>
      <c r="F38" s="215"/>
      <c r="G38" s="215">
        <v>5</v>
      </c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26"/>
      <c r="T38" s="217">
        <f t="shared" si="0"/>
        <v>10</v>
      </c>
    </row>
    <row r="39" spans="2:20">
      <c r="B39" s="213" t="s">
        <v>111</v>
      </c>
      <c r="C39" s="210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25"/>
      <c r="T39" s="213">
        <f t="shared" si="0"/>
        <v>5</v>
      </c>
    </row>
    <row r="40" spans="2:20" ht="12.75" thickBot="1">
      <c r="B40" s="219"/>
      <c r="C40" s="220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7"/>
      <c r="T40" s="219">
        <f t="shared" si="0"/>
        <v>0</v>
      </c>
    </row>
  </sheetData>
  <mergeCells count="2">
    <mergeCell ref="B1:T1"/>
    <mergeCell ref="B21:T21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3"/>
  <sheetViews>
    <sheetView tabSelected="1" zoomScale="70" zoomScaleNormal="70" workbookViewId="0">
      <selection activeCell="N11" sqref="N11"/>
    </sheetView>
  </sheetViews>
  <sheetFormatPr defaultColWidth="16.5" defaultRowHeight="27" customHeight="1"/>
  <cols>
    <col min="1" max="1" width="2.25" style="21" customWidth="1"/>
    <col min="2" max="2" width="8.25" style="21" customWidth="1"/>
    <col min="3" max="3" width="8.375" style="21" customWidth="1"/>
    <col min="4" max="4" width="22.25" style="21" customWidth="1"/>
    <col min="5" max="5" width="8.875" style="21" customWidth="1"/>
    <col min="6" max="6" width="11.125" style="21" customWidth="1"/>
    <col min="7" max="7" width="6" style="21" customWidth="1"/>
    <col min="8" max="8" width="6.125" style="21" customWidth="1"/>
    <col min="9" max="10" width="11.125" style="21" customWidth="1"/>
    <col min="11" max="12" width="6.25" style="21" bestFit="1" customWidth="1"/>
    <col min="13" max="13" width="11.125" style="21" customWidth="1"/>
    <col min="14" max="14" width="13.375" style="21" customWidth="1"/>
    <col min="15" max="15" width="13.75" style="21" bestFit="1" customWidth="1"/>
    <col min="16" max="16" width="13.375" style="21" customWidth="1"/>
    <col min="17" max="20" width="16.5" style="21"/>
    <col min="21" max="21" width="20.625" style="21" bestFit="1" customWidth="1"/>
    <col min="22" max="16384" width="16.5" style="21"/>
  </cols>
  <sheetData>
    <row r="1" spans="2:20" ht="44.45" customHeight="1" thickBot="1">
      <c r="B1" s="271" t="s">
        <v>65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</row>
    <row r="2" spans="2:20" ht="27" customHeight="1">
      <c r="B2" s="278" t="s">
        <v>95</v>
      </c>
      <c r="C2" s="267" t="s">
        <v>96</v>
      </c>
      <c r="D2" s="268"/>
      <c r="E2" s="290" t="s">
        <v>32</v>
      </c>
      <c r="F2" s="282" t="s">
        <v>0</v>
      </c>
      <c r="G2" s="283"/>
      <c r="H2" s="283"/>
      <c r="I2" s="284"/>
      <c r="J2" s="273" t="s">
        <v>1</v>
      </c>
      <c r="K2" s="274"/>
      <c r="L2" s="274"/>
      <c r="M2" s="274"/>
      <c r="N2" s="275"/>
      <c r="O2" s="286" t="s">
        <v>2</v>
      </c>
      <c r="P2" s="288" t="s">
        <v>3</v>
      </c>
    </row>
    <row r="3" spans="2:20" ht="27" customHeight="1">
      <c r="B3" s="279"/>
      <c r="C3" s="269"/>
      <c r="D3" s="270"/>
      <c r="E3" s="291"/>
      <c r="F3" s="292" t="s">
        <v>60</v>
      </c>
      <c r="G3" s="285" t="s">
        <v>31</v>
      </c>
      <c r="H3" s="285"/>
      <c r="I3" s="293" t="s">
        <v>30</v>
      </c>
      <c r="J3" s="280" t="s">
        <v>60</v>
      </c>
      <c r="K3" s="285" t="s">
        <v>31</v>
      </c>
      <c r="L3" s="285"/>
      <c r="M3" s="295" t="s">
        <v>30</v>
      </c>
      <c r="N3" s="276" t="s">
        <v>67</v>
      </c>
      <c r="O3" s="287"/>
      <c r="P3" s="289"/>
    </row>
    <row r="4" spans="2:20" ht="27" customHeight="1">
      <c r="B4" s="279"/>
      <c r="C4" s="269"/>
      <c r="D4" s="270"/>
      <c r="E4" s="291"/>
      <c r="F4" s="280"/>
      <c r="G4" s="70" t="s">
        <v>33</v>
      </c>
      <c r="H4" s="70" t="s">
        <v>34</v>
      </c>
      <c r="I4" s="294"/>
      <c r="J4" s="281"/>
      <c r="K4" s="70" t="s">
        <v>33</v>
      </c>
      <c r="L4" s="70" t="s">
        <v>34</v>
      </c>
      <c r="M4" s="296"/>
      <c r="N4" s="277"/>
      <c r="O4" s="287"/>
      <c r="P4" s="289"/>
    </row>
    <row r="5" spans="2:20" ht="27" customHeight="1">
      <c r="B5" s="72">
        <v>3</v>
      </c>
      <c r="C5" s="74">
        <v>1</v>
      </c>
      <c r="D5" s="159" t="s">
        <v>39</v>
      </c>
      <c r="E5" s="202">
        <f>SUM(F5,J5,O5:P5)</f>
        <v>1011</v>
      </c>
      <c r="F5" s="49">
        <f>月例会!BB27</f>
        <v>604</v>
      </c>
      <c r="G5" s="24">
        <f>月例会!AY6</f>
        <v>41</v>
      </c>
      <c r="H5" s="24">
        <f>月例会!AZ6</f>
        <v>13</v>
      </c>
      <c r="I5" s="204">
        <f>月例会!BA6</f>
        <v>0.7592592592592593</v>
      </c>
      <c r="J5" s="49">
        <f>対抗戦!AM27</f>
        <v>302</v>
      </c>
      <c r="K5" s="24">
        <f>対抗戦!AM6</f>
        <v>32</v>
      </c>
      <c r="L5" s="24">
        <f>対抗戦!AN6</f>
        <v>19</v>
      </c>
      <c r="M5" s="71">
        <f>対抗戦!AO6</f>
        <v>0.62745098039215685</v>
      </c>
      <c r="N5" s="58">
        <f>対抗戦!AP6</f>
        <v>5</v>
      </c>
      <c r="O5" s="23">
        <f>公式戦!T25</f>
        <v>105</v>
      </c>
      <c r="P5" s="23"/>
    </row>
    <row r="6" spans="2:20" ht="27" customHeight="1">
      <c r="B6" s="72">
        <v>1</v>
      </c>
      <c r="C6" s="74">
        <v>2</v>
      </c>
      <c r="D6" s="159" t="s">
        <v>38</v>
      </c>
      <c r="E6" s="201">
        <f t="shared" ref="E6:E7" si="0">SUM(F6,J6,O6:P6)</f>
        <v>964</v>
      </c>
      <c r="F6" s="197">
        <f>月例会!BB25</f>
        <v>500</v>
      </c>
      <c r="G6" s="47">
        <f>月例会!AY4</f>
        <v>35</v>
      </c>
      <c r="H6" s="47">
        <f>月例会!AZ4</f>
        <v>13</v>
      </c>
      <c r="I6" s="205">
        <f>月例会!BA4</f>
        <v>0.72916666666666663</v>
      </c>
      <c r="J6" s="197">
        <f>対抗戦!AM25</f>
        <v>244</v>
      </c>
      <c r="K6" s="47">
        <f>対抗戦!AM4</f>
        <v>28</v>
      </c>
      <c r="L6" s="47">
        <f>対抗戦!AN4</f>
        <v>17</v>
      </c>
      <c r="M6" s="198">
        <f>対抗戦!AO4</f>
        <v>0.62222222222222223</v>
      </c>
      <c r="N6" s="199">
        <f>対抗戦!AP4</f>
        <v>4</v>
      </c>
      <c r="O6" s="22">
        <f>公式戦!T23</f>
        <v>220</v>
      </c>
      <c r="P6" s="22"/>
      <c r="R6" s="52"/>
      <c r="S6" s="52"/>
      <c r="T6" s="52"/>
    </row>
    <row r="7" spans="2:20" ht="27" customHeight="1">
      <c r="B7" s="73">
        <v>2</v>
      </c>
      <c r="C7" s="74">
        <v>3</v>
      </c>
      <c r="D7" s="229" t="s">
        <v>40</v>
      </c>
      <c r="E7" s="201">
        <f t="shared" si="0"/>
        <v>663</v>
      </c>
      <c r="F7" s="49">
        <f>月例会!BB26</f>
        <v>461</v>
      </c>
      <c r="G7" s="47">
        <f>月例会!AY5</f>
        <v>39</v>
      </c>
      <c r="H7" s="47">
        <f>月例会!AZ5</f>
        <v>15</v>
      </c>
      <c r="I7" s="205">
        <f>月例会!BA5</f>
        <v>0.72222222222222221</v>
      </c>
      <c r="J7" s="49">
        <f>対抗戦!AM26</f>
        <v>172</v>
      </c>
      <c r="K7" s="24">
        <f>対抗戦!AM5</f>
        <v>22</v>
      </c>
      <c r="L7" s="24">
        <f>対抗戦!AN5</f>
        <v>23</v>
      </c>
      <c r="M7" s="71">
        <f>対抗戦!AO5</f>
        <v>0.48888888888888887</v>
      </c>
      <c r="N7" s="58">
        <f>対抗戦!AP5</f>
        <v>3</v>
      </c>
      <c r="O7" s="22">
        <f>公式戦!T24</f>
        <v>30</v>
      </c>
      <c r="P7" s="23"/>
      <c r="S7" s="50"/>
      <c r="T7" s="50"/>
    </row>
    <row r="8" spans="2:20" ht="27" customHeight="1">
      <c r="B8" s="73">
        <v>5</v>
      </c>
      <c r="C8" s="74">
        <v>4</v>
      </c>
      <c r="D8" s="76" t="s">
        <v>45</v>
      </c>
      <c r="E8" s="201">
        <f>SUM(F8,J8,O8:P8)</f>
        <v>638</v>
      </c>
      <c r="F8" s="49">
        <f>月例会!BB29</f>
        <v>444</v>
      </c>
      <c r="G8" s="47">
        <f>月例会!AY8</f>
        <v>31</v>
      </c>
      <c r="H8" s="47">
        <f>月例会!AZ8</f>
        <v>15</v>
      </c>
      <c r="I8" s="205">
        <f>月例会!BA8</f>
        <v>0.67391304347826086</v>
      </c>
      <c r="J8" s="49">
        <f>対抗戦!AM29</f>
        <v>184</v>
      </c>
      <c r="K8" s="24">
        <f>対抗戦!AM8</f>
        <v>20</v>
      </c>
      <c r="L8" s="24">
        <f>対抗戦!AN8</f>
        <v>21</v>
      </c>
      <c r="M8" s="71">
        <f>対抗戦!AO8</f>
        <v>0.48780487804878048</v>
      </c>
      <c r="N8" s="58">
        <f>対抗戦!AP8</f>
        <v>2</v>
      </c>
      <c r="O8" s="22">
        <f>公式戦!T27</f>
        <v>10</v>
      </c>
      <c r="P8" s="23"/>
    </row>
    <row r="9" spans="2:20" ht="27" customHeight="1">
      <c r="B9" s="72">
        <v>15</v>
      </c>
      <c r="C9" s="74">
        <v>5</v>
      </c>
      <c r="D9" s="76" t="s">
        <v>59</v>
      </c>
      <c r="E9" s="201">
        <f>SUM(F9,J9,O9:P9)</f>
        <v>563</v>
      </c>
      <c r="F9" s="197">
        <f>月例会!BB38</f>
        <v>414</v>
      </c>
      <c r="G9" s="47">
        <f>月例会!AY17</f>
        <v>29</v>
      </c>
      <c r="H9" s="47">
        <f>月例会!AZ17</f>
        <v>25</v>
      </c>
      <c r="I9" s="205">
        <f>月例会!BA17</f>
        <v>0.53703703703703709</v>
      </c>
      <c r="J9" s="49">
        <f>対抗戦!AM38</f>
        <v>114</v>
      </c>
      <c r="K9" s="24">
        <f>対抗戦!AM17</f>
        <v>12</v>
      </c>
      <c r="L9" s="24">
        <f>対抗戦!AN17</f>
        <v>23</v>
      </c>
      <c r="M9" s="71">
        <f>対抗戦!AO17</f>
        <v>0.34285714285714286</v>
      </c>
      <c r="N9" s="58">
        <f>対抗戦!AP17</f>
        <v>2</v>
      </c>
      <c r="O9" s="22">
        <f>公式戦!T36</f>
        <v>35</v>
      </c>
      <c r="P9" s="22"/>
    </row>
    <row r="10" spans="2:20" ht="27" customHeight="1">
      <c r="B10" s="73">
        <v>9</v>
      </c>
      <c r="C10" s="74">
        <v>6</v>
      </c>
      <c r="D10" s="76" t="s">
        <v>50</v>
      </c>
      <c r="E10" s="202">
        <f>SUM(F10,J10,O10:P10)</f>
        <v>480</v>
      </c>
      <c r="F10" s="49">
        <f>月例会!BB32</f>
        <v>366</v>
      </c>
      <c r="G10" s="47">
        <f>月例会!AY11</f>
        <v>28</v>
      </c>
      <c r="H10" s="47">
        <f>月例会!AZ11</f>
        <v>26</v>
      </c>
      <c r="I10" s="205">
        <f>月例会!BA11</f>
        <v>0.51851851851851849</v>
      </c>
      <c r="J10" s="49">
        <f>対抗戦!AM32</f>
        <v>79</v>
      </c>
      <c r="K10" s="24">
        <f>対抗戦!AM11</f>
        <v>9</v>
      </c>
      <c r="L10" s="24">
        <f>対抗戦!AN11</f>
        <v>9</v>
      </c>
      <c r="M10" s="71">
        <f>対抗戦!AO11</f>
        <v>0.5</v>
      </c>
      <c r="N10" s="58">
        <f>対抗戦!AP11</f>
        <v>1</v>
      </c>
      <c r="O10" s="22">
        <f>公式戦!T30</f>
        <v>35</v>
      </c>
      <c r="P10" s="23"/>
    </row>
    <row r="11" spans="2:20" ht="27" customHeight="1">
      <c r="B11" s="72">
        <v>4</v>
      </c>
      <c r="C11" s="74">
        <v>7</v>
      </c>
      <c r="D11" s="76" t="s">
        <v>43</v>
      </c>
      <c r="E11" s="201">
        <f>SUM(F11,J11,O11:P11)</f>
        <v>438</v>
      </c>
      <c r="F11" s="197">
        <f>月例会!BB28</f>
        <v>393</v>
      </c>
      <c r="G11" s="47">
        <f>月例会!AY7</f>
        <v>29</v>
      </c>
      <c r="H11" s="47">
        <f>月例会!AZ7</f>
        <v>19</v>
      </c>
      <c r="I11" s="205">
        <f>月例会!BA7</f>
        <v>0.60416666666666663</v>
      </c>
      <c r="J11" s="49">
        <f>対抗戦!AM28</f>
        <v>20</v>
      </c>
      <c r="K11" s="24">
        <f>対抗戦!AM7</f>
        <v>2</v>
      </c>
      <c r="L11" s="24">
        <f>対抗戦!AN7</f>
        <v>4</v>
      </c>
      <c r="M11" s="71">
        <f>対抗戦!AO7</f>
        <v>0.33333333333333331</v>
      </c>
      <c r="N11" s="58">
        <f>対抗戦!AP7</f>
        <v>0</v>
      </c>
      <c r="O11" s="22">
        <f>公式戦!T26</f>
        <v>25</v>
      </c>
      <c r="P11" s="22"/>
    </row>
    <row r="12" spans="2:20" ht="27" customHeight="1">
      <c r="B12" s="73">
        <v>16</v>
      </c>
      <c r="C12" s="74">
        <v>8</v>
      </c>
      <c r="D12" s="76" t="s">
        <v>51</v>
      </c>
      <c r="E12" s="202">
        <f t="shared" ref="E12" si="1">SUM(F12,J12,O12:P12)</f>
        <v>380</v>
      </c>
      <c r="F12" s="49">
        <f>月例会!BB39</f>
        <v>244</v>
      </c>
      <c r="G12" s="47">
        <f>月例会!AY18</f>
        <v>21</v>
      </c>
      <c r="H12" s="47">
        <f>月例会!AZ18</f>
        <v>27</v>
      </c>
      <c r="I12" s="205">
        <f>月例会!BA18</f>
        <v>0.4375</v>
      </c>
      <c r="J12" s="49">
        <f>対抗戦!AM39</f>
        <v>96</v>
      </c>
      <c r="K12" s="24">
        <f>対抗戦!AM18</f>
        <v>12</v>
      </c>
      <c r="L12" s="24">
        <f>対抗戦!AN18</f>
        <v>11</v>
      </c>
      <c r="M12" s="71">
        <f>対抗戦!AO18</f>
        <v>0.52173913043478259</v>
      </c>
      <c r="N12" s="58">
        <f>対抗戦!AP18</f>
        <v>2</v>
      </c>
      <c r="O12" s="22">
        <f>公式戦!T37</f>
        <v>40</v>
      </c>
      <c r="P12" s="61"/>
    </row>
    <row r="13" spans="2:20" ht="27" customHeight="1">
      <c r="B13" s="73">
        <v>8</v>
      </c>
      <c r="C13" s="74">
        <v>9</v>
      </c>
      <c r="D13" s="76" t="s">
        <v>44</v>
      </c>
      <c r="E13" s="201">
        <f>SUM(F13,J13,O13:P13)</f>
        <v>276</v>
      </c>
      <c r="F13" s="49">
        <f>月例会!BB31</f>
        <v>246</v>
      </c>
      <c r="G13" s="47">
        <f>月例会!AY10</f>
        <v>21</v>
      </c>
      <c r="H13" s="47">
        <f>月例会!AZ10</f>
        <v>25</v>
      </c>
      <c r="I13" s="205">
        <f>月例会!BA10</f>
        <v>0.45652173913043476</v>
      </c>
      <c r="J13" s="49">
        <f>対抗戦!AM31</f>
        <v>30</v>
      </c>
      <c r="K13" s="24">
        <f>対抗戦!AM10</f>
        <v>4</v>
      </c>
      <c r="L13" s="24">
        <f>対抗戦!AN10</f>
        <v>2</v>
      </c>
      <c r="M13" s="71">
        <f>対抗戦!AO10</f>
        <v>0.66666666666666663</v>
      </c>
      <c r="N13" s="58">
        <f>対抗戦!AP10</f>
        <v>1</v>
      </c>
      <c r="O13" s="22">
        <f>公式戦!T29</f>
        <v>0</v>
      </c>
      <c r="P13" s="23"/>
      <c r="S13" s="51"/>
    </row>
    <row r="14" spans="2:20" ht="27" customHeight="1">
      <c r="B14" s="73">
        <v>12</v>
      </c>
      <c r="C14" s="74">
        <v>10</v>
      </c>
      <c r="D14" s="76" t="s">
        <v>47</v>
      </c>
      <c r="E14" s="201">
        <f>SUM(F14,J14,O14:P14)</f>
        <v>270</v>
      </c>
      <c r="F14" s="49">
        <f>月例会!BB35</f>
        <v>185</v>
      </c>
      <c r="G14" s="47">
        <f>月例会!AY14</f>
        <v>13</v>
      </c>
      <c r="H14" s="47">
        <f>月例会!AZ14</f>
        <v>41</v>
      </c>
      <c r="I14" s="205">
        <f>月例会!BA14</f>
        <v>0.24074074074074073</v>
      </c>
      <c r="J14" s="49">
        <f>対抗戦!AM35</f>
        <v>65</v>
      </c>
      <c r="K14" s="24">
        <f>対抗戦!AM14</f>
        <v>3</v>
      </c>
      <c r="L14" s="24">
        <f>対抗戦!AN14</f>
        <v>32</v>
      </c>
      <c r="M14" s="71">
        <f>対抗戦!AO14</f>
        <v>8.5714285714285715E-2</v>
      </c>
      <c r="N14" s="58">
        <f>対抗戦!AP14</f>
        <v>0</v>
      </c>
      <c r="O14" s="22">
        <f>公式戦!T33</f>
        <v>20</v>
      </c>
      <c r="P14" s="23"/>
    </row>
    <row r="15" spans="2:20" ht="27" customHeight="1">
      <c r="B15" s="73">
        <v>7</v>
      </c>
      <c r="C15" s="74">
        <v>11</v>
      </c>
      <c r="D15" s="76" t="s">
        <v>46</v>
      </c>
      <c r="E15" s="201">
        <f>SUM(F15,J15,O15:P15)</f>
        <v>262</v>
      </c>
      <c r="F15" s="49">
        <f>月例会!BB30</f>
        <v>202</v>
      </c>
      <c r="G15" s="47">
        <f>月例会!AY9</f>
        <v>16</v>
      </c>
      <c r="H15" s="47">
        <f>月例会!AZ9</f>
        <v>38</v>
      </c>
      <c r="I15" s="205">
        <f>月例会!BA9</f>
        <v>0.29629629629629628</v>
      </c>
      <c r="J15" s="49">
        <f>対抗戦!AM30</f>
        <v>35</v>
      </c>
      <c r="K15" s="24">
        <f>対抗戦!AM9</f>
        <v>3</v>
      </c>
      <c r="L15" s="24">
        <f>対抗戦!AN9</f>
        <v>7</v>
      </c>
      <c r="M15" s="71">
        <f>対抗戦!AO9</f>
        <v>0.3</v>
      </c>
      <c r="N15" s="58">
        <f>対抗戦!AP9</f>
        <v>0</v>
      </c>
      <c r="O15" s="22">
        <f>公式戦!T28</f>
        <v>25</v>
      </c>
      <c r="P15" s="23"/>
    </row>
    <row r="16" spans="2:20" ht="27" customHeight="1">
      <c r="B16" s="73">
        <v>10</v>
      </c>
      <c r="C16" s="74">
        <v>12</v>
      </c>
      <c r="D16" s="76" t="s">
        <v>49</v>
      </c>
      <c r="E16" s="201">
        <f t="shared" ref="E16" si="2">SUM(F16,J16,O16:P16)</f>
        <v>239</v>
      </c>
      <c r="F16" s="49">
        <f>月例会!BB33</f>
        <v>234</v>
      </c>
      <c r="G16" s="47">
        <f>月例会!AY12</f>
        <v>19</v>
      </c>
      <c r="H16" s="47">
        <f>月例会!AZ12</f>
        <v>27</v>
      </c>
      <c r="I16" s="205">
        <f>月例会!BA12</f>
        <v>0.41304347826086957</v>
      </c>
      <c r="J16" s="49">
        <f>対抗戦!AM33</f>
        <v>0</v>
      </c>
      <c r="K16" s="24">
        <f>対抗戦!AM12</f>
        <v>0</v>
      </c>
      <c r="L16" s="24">
        <f>対抗戦!AN12</f>
        <v>0</v>
      </c>
      <c r="M16" s="71" t="str">
        <f>対抗戦!AO12</f>
        <v>0%</v>
      </c>
      <c r="N16" s="58">
        <f>対抗戦!AP12</f>
        <v>0</v>
      </c>
      <c r="O16" s="22">
        <f>公式戦!T31</f>
        <v>5</v>
      </c>
      <c r="P16" s="23"/>
    </row>
    <row r="17" spans="2:16" ht="27" customHeight="1">
      <c r="B17" s="73" t="s">
        <v>109</v>
      </c>
      <c r="C17" s="74">
        <v>13</v>
      </c>
      <c r="D17" s="76" t="s">
        <v>102</v>
      </c>
      <c r="E17" s="202">
        <f>SUM(F17,J17,O17:P17)</f>
        <v>229</v>
      </c>
      <c r="F17" s="49">
        <f>月例会!BB40</f>
        <v>150</v>
      </c>
      <c r="G17" s="47">
        <f>月例会!AY19</f>
        <v>13</v>
      </c>
      <c r="H17" s="47">
        <f>月例会!AZ19</f>
        <v>13</v>
      </c>
      <c r="I17" s="205">
        <f>月例会!BA19</f>
        <v>0.5</v>
      </c>
      <c r="J17" s="49">
        <f>対抗戦!AM40</f>
        <v>69</v>
      </c>
      <c r="K17" s="24">
        <f>対抗戦!AM19</f>
        <v>9</v>
      </c>
      <c r="L17" s="24">
        <f>対抗戦!AN19</f>
        <v>7</v>
      </c>
      <c r="M17" s="71">
        <f>対抗戦!AO19</f>
        <v>0.5625</v>
      </c>
      <c r="N17" s="58">
        <f>対抗戦!AP19</f>
        <v>1</v>
      </c>
      <c r="O17" s="22">
        <f>公式戦!T38</f>
        <v>10</v>
      </c>
      <c r="P17" s="61" t="s">
        <v>106</v>
      </c>
    </row>
    <row r="18" spans="2:16" ht="27" customHeight="1">
      <c r="B18" s="73">
        <v>13</v>
      </c>
      <c r="C18" s="74">
        <v>14</v>
      </c>
      <c r="D18" s="76" t="s">
        <v>52</v>
      </c>
      <c r="E18" s="201">
        <f t="shared" ref="E18" si="3">SUM(F18,J18,O18:P18)</f>
        <v>197</v>
      </c>
      <c r="F18" s="49">
        <f>月例会!BB36</f>
        <v>177</v>
      </c>
      <c r="G18" s="47">
        <f>月例会!AY15</f>
        <v>13</v>
      </c>
      <c r="H18" s="47">
        <f>月例会!AZ15</f>
        <v>41</v>
      </c>
      <c r="I18" s="205">
        <f>月例会!BA15</f>
        <v>0.24074074074074073</v>
      </c>
      <c r="J18" s="49">
        <f>対抗戦!AM36</f>
        <v>10</v>
      </c>
      <c r="K18" s="24">
        <f>対抗戦!AM15</f>
        <v>0</v>
      </c>
      <c r="L18" s="24">
        <f>対抗戦!AN15</f>
        <v>0</v>
      </c>
      <c r="M18" s="71" t="str">
        <f>対抗戦!AO15</f>
        <v>0%</v>
      </c>
      <c r="N18" s="58">
        <f>対抗戦!AP15</f>
        <v>0</v>
      </c>
      <c r="O18" s="22">
        <f>公式戦!T34</f>
        <v>10</v>
      </c>
      <c r="P18" s="23"/>
    </row>
    <row r="19" spans="2:16" ht="27" customHeight="1">
      <c r="B19" s="73" t="s">
        <v>109</v>
      </c>
      <c r="C19" s="74">
        <v>15</v>
      </c>
      <c r="D19" s="76" t="s">
        <v>105</v>
      </c>
      <c r="E19" s="202">
        <f>SUM(F19,J19,O19:P19)</f>
        <v>182</v>
      </c>
      <c r="F19" s="49">
        <f>月例会!BB41</f>
        <v>122</v>
      </c>
      <c r="G19" s="47">
        <f>月例会!AY20</f>
        <v>10</v>
      </c>
      <c r="H19" s="47">
        <f>月例会!AZ20</f>
        <v>4</v>
      </c>
      <c r="I19" s="205">
        <f>月例会!BA20</f>
        <v>0.7142857142857143</v>
      </c>
      <c r="J19" s="49">
        <f>対抗戦!AM41</f>
        <v>55</v>
      </c>
      <c r="K19" s="24">
        <f>対抗戦!AM20</f>
        <v>7</v>
      </c>
      <c r="L19" s="24">
        <f>対抗戦!AN20</f>
        <v>9</v>
      </c>
      <c r="M19" s="71">
        <f>対抗戦!AO20</f>
        <v>0.4375</v>
      </c>
      <c r="N19" s="58">
        <f>対抗戦!AP20</f>
        <v>0</v>
      </c>
      <c r="O19" s="22">
        <f>公式戦!T39</f>
        <v>5</v>
      </c>
      <c r="P19" s="61" t="s">
        <v>107</v>
      </c>
    </row>
    <row r="20" spans="2:16" ht="27" customHeight="1">
      <c r="B20" s="73">
        <v>11</v>
      </c>
      <c r="C20" s="74">
        <v>16</v>
      </c>
      <c r="D20" s="76" t="s">
        <v>48</v>
      </c>
      <c r="E20" s="201">
        <f>SUM(F20,J20,O20:P20)</f>
        <v>160</v>
      </c>
      <c r="F20" s="49">
        <f>月例会!BB34</f>
        <v>125</v>
      </c>
      <c r="G20" s="47">
        <f>月例会!AY13</f>
        <v>11</v>
      </c>
      <c r="H20" s="47">
        <f>月例会!AZ13</f>
        <v>23</v>
      </c>
      <c r="I20" s="205">
        <f>月例会!BA13</f>
        <v>0.3235294117647059</v>
      </c>
      <c r="J20" s="49">
        <f>対抗戦!AM34</f>
        <v>10</v>
      </c>
      <c r="K20" s="24">
        <f>対抗戦!AM13</f>
        <v>0</v>
      </c>
      <c r="L20" s="24">
        <f>対抗戦!AN13</f>
        <v>0</v>
      </c>
      <c r="M20" s="71" t="str">
        <f>対抗戦!AO13</f>
        <v>0%</v>
      </c>
      <c r="N20" s="58">
        <f>対抗戦!AP13</f>
        <v>0</v>
      </c>
      <c r="O20" s="22">
        <f>公式戦!T32</f>
        <v>25</v>
      </c>
      <c r="P20" s="23"/>
    </row>
    <row r="21" spans="2:16" ht="27" customHeight="1">
      <c r="B21" s="73"/>
      <c r="C21" s="75"/>
      <c r="D21" s="76"/>
      <c r="E21" s="202">
        <f t="shared" ref="E21" si="4">SUM(F21,J21,O21:P21)</f>
        <v>0</v>
      </c>
      <c r="F21" s="49">
        <f>月例会!BB42</f>
        <v>0</v>
      </c>
      <c r="G21" s="47">
        <f>月例会!AY21</f>
        <v>0</v>
      </c>
      <c r="H21" s="47">
        <f>月例会!AZ21</f>
        <v>0</v>
      </c>
      <c r="I21" s="205" t="str">
        <f>月例会!BA21</f>
        <v>0%</v>
      </c>
      <c r="J21" s="49">
        <f>対抗戦!AM42</f>
        <v>0</v>
      </c>
      <c r="K21" s="24">
        <f>対抗戦!AM21</f>
        <v>0</v>
      </c>
      <c r="L21" s="24">
        <f>対抗戦!AN21</f>
        <v>0</v>
      </c>
      <c r="M21" s="71" t="str">
        <f>対抗戦!AO21</f>
        <v>0%</v>
      </c>
      <c r="N21" s="58">
        <f>対抗戦!AP21</f>
        <v>0</v>
      </c>
      <c r="O21" s="22">
        <f>公式戦!T40</f>
        <v>0</v>
      </c>
      <c r="P21" s="23"/>
    </row>
    <row r="22" spans="2:16" ht="27" customHeight="1" thickBot="1">
      <c r="B22" s="150"/>
      <c r="C22" s="151"/>
      <c r="D22" s="152" t="s">
        <v>58</v>
      </c>
      <c r="E22" s="203">
        <f>SUM(F22,J22,O22:P22)</f>
        <v>0</v>
      </c>
      <c r="F22" s="154">
        <f>月例会!BB37</f>
        <v>0</v>
      </c>
      <c r="G22" s="153">
        <f>月例会!AY16</f>
        <v>0</v>
      </c>
      <c r="H22" s="153">
        <f>月例会!AZ16</f>
        <v>0</v>
      </c>
      <c r="I22" s="206" t="str">
        <f>月例会!BA16</f>
        <v>0%</v>
      </c>
      <c r="J22" s="154">
        <f>対抗戦!AM37</f>
        <v>0</v>
      </c>
      <c r="K22" s="155">
        <f>対抗戦!AM16</f>
        <v>0</v>
      </c>
      <c r="L22" s="155">
        <f>対抗戦!AN16</f>
        <v>0</v>
      </c>
      <c r="M22" s="156" t="str">
        <f>対抗戦!AO16</f>
        <v>0%</v>
      </c>
      <c r="N22" s="157">
        <f>対抗戦!AP16</f>
        <v>0</v>
      </c>
      <c r="O22" s="200">
        <f>公式戦!T35</f>
        <v>0</v>
      </c>
      <c r="P22" s="158" t="s">
        <v>103</v>
      </c>
    </row>
    <row r="23" spans="2:16" ht="27" customHeight="1">
      <c r="B23" s="272" t="s">
        <v>112</v>
      </c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</row>
  </sheetData>
  <sortState ref="B1:P21">
    <sortCondition descending="1" ref="E5:E20"/>
  </sortState>
  <mergeCells count="16">
    <mergeCell ref="C2:D4"/>
    <mergeCell ref="B1:P1"/>
    <mergeCell ref="B23:P23"/>
    <mergeCell ref="J2:N2"/>
    <mergeCell ref="N3:N4"/>
    <mergeCell ref="B2:B4"/>
    <mergeCell ref="J3:J4"/>
    <mergeCell ref="F2:I2"/>
    <mergeCell ref="G3:H3"/>
    <mergeCell ref="K3:L3"/>
    <mergeCell ref="O2:O4"/>
    <mergeCell ref="P2:P4"/>
    <mergeCell ref="E2:E4"/>
    <mergeCell ref="F3:F4"/>
    <mergeCell ref="I3:I4"/>
    <mergeCell ref="M3:M4"/>
  </mergeCells>
  <phoneticPr fontId="1"/>
  <conditionalFormatting sqref="M5:M22 I5:I22">
    <cfRule type="cellIs" dxfId="1" priority="3" operator="between">
      <formula>0.8</formula>
      <formula>1</formula>
    </cfRule>
    <cfRule type="cellIs" dxfId="0" priority="4" operator="between">
      <formula>0.6</formula>
      <formula>0.8</formula>
    </cfRule>
  </conditionalFormatting>
  <pageMargins left="0.7" right="0.7" top="0.75" bottom="0.75" header="0.3" footer="0.3"/>
  <pageSetup paperSize="9" orientation="portrait" horizontalDpi="4294967293" r:id="rId1"/>
  <ignoredErrors>
    <ignoredError sqref="I2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月例会</vt:lpstr>
      <vt:lpstr>対抗戦</vt:lpstr>
      <vt:lpstr>公式戦</vt:lpstr>
      <vt:lpstr>ランキング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reinin</dc:creator>
  <cp:lastModifiedBy>reinin</cp:lastModifiedBy>
  <cp:lastPrinted>2016-12-19T15:01:47Z</cp:lastPrinted>
  <dcterms:created xsi:type="dcterms:W3CDTF">2013-01-23T02:38:19Z</dcterms:created>
  <dcterms:modified xsi:type="dcterms:W3CDTF">2016-12-20T14:01:42Z</dcterms:modified>
</cp:coreProperties>
</file>